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670" windowWidth="4110" windowHeight="2715" tabRatio="615"/>
  </bookViews>
  <sheets>
    <sheet name="Ekamut" sheetId="22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DZ13" i="22" l="1"/>
  <c r="DZ14" i="22"/>
  <c r="DZ15" i="22"/>
  <c r="DZ16" i="22"/>
  <c r="DZ17" i="22"/>
  <c r="DZ18" i="22"/>
  <c r="DZ19" i="22"/>
  <c r="DZ20" i="22"/>
  <c r="DZ21" i="22"/>
  <c r="DZ22" i="22"/>
  <c r="DZ23" i="22"/>
  <c r="DZ24" i="22"/>
  <c r="DZ25" i="22"/>
  <c r="DZ26" i="22"/>
  <c r="DZ27" i="22"/>
  <c r="DZ28" i="22"/>
  <c r="DZ29" i="22"/>
  <c r="DZ30" i="22"/>
  <c r="DZ31" i="22"/>
  <c r="DZ32" i="22"/>
  <c r="DZ33" i="22"/>
  <c r="DZ34" i="22"/>
  <c r="DZ35" i="22"/>
  <c r="DZ36" i="22"/>
  <c r="DZ37" i="22"/>
  <c r="DZ38" i="22"/>
  <c r="DZ39" i="22"/>
  <c r="DZ40" i="22"/>
  <c r="DZ41" i="22"/>
  <c r="DZ42" i="22"/>
  <c r="DZ43" i="22"/>
  <c r="DZ44" i="22"/>
  <c r="DZ45" i="22"/>
  <c r="DZ46" i="22"/>
  <c r="DZ47" i="22"/>
  <c r="DZ48" i="22"/>
  <c r="DZ49" i="22"/>
  <c r="DZ12" i="22"/>
  <c r="AZ52" i="22" l="1"/>
  <c r="D52" i="22"/>
  <c r="T52" i="22"/>
  <c r="V52" i="22"/>
  <c r="Y52" i="22"/>
  <c r="AA52" i="22"/>
  <c r="AD52" i="22"/>
  <c r="AF52" i="22"/>
  <c r="AI52" i="22"/>
  <c r="AK52" i="22"/>
  <c r="AN52" i="22"/>
  <c r="AP52" i="22"/>
  <c r="AS52" i="22"/>
  <c r="AT52" i="22"/>
  <c r="AU52" i="22"/>
  <c r="AV52" i="22"/>
  <c r="AW52" i="22"/>
  <c r="AX52" i="22"/>
  <c r="AY52" i="22"/>
  <c r="BA52" i="22"/>
  <c r="BB52" i="22"/>
  <c r="BC52" i="22"/>
  <c r="BD52" i="22"/>
  <c r="BE52" i="22"/>
  <c r="BG52" i="22"/>
  <c r="BH52" i="22"/>
  <c r="BI52" i="22"/>
  <c r="BJ52" i="22"/>
  <c r="BK52" i="22"/>
  <c r="BL52" i="22"/>
  <c r="BM52" i="22"/>
  <c r="BS52" i="22"/>
  <c r="BU52" i="22"/>
  <c r="BV52" i="22"/>
  <c r="BX52" i="22"/>
  <c r="BY52" i="22"/>
  <c r="BZ52" i="22"/>
  <c r="CA52" i="22"/>
  <c r="CB52" i="22"/>
  <c r="CD52" i="22"/>
  <c r="CE52" i="22"/>
  <c r="CF52" i="22"/>
  <c r="CG52" i="22"/>
  <c r="CH52" i="22"/>
  <c r="CJ52" i="22"/>
  <c r="CK52" i="22"/>
  <c r="CM52" i="22"/>
  <c r="CN52" i="22"/>
  <c r="CP52" i="22"/>
  <c r="CQ52" i="22"/>
  <c r="CS52" i="22"/>
  <c r="CT52" i="22"/>
  <c r="CV52" i="22"/>
  <c r="CW52" i="22"/>
  <c r="CY52" i="22"/>
  <c r="CZ52" i="22"/>
  <c r="DA52" i="22"/>
  <c r="DB52" i="22"/>
  <c r="DC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CR52" i="22"/>
  <c r="BW52" i="22"/>
  <c r="BT52" i="22"/>
  <c r="AO52" i="22"/>
  <c r="AJ52" i="22"/>
  <c r="Z52" i="22"/>
  <c r="DD52" i="22"/>
  <c r="CX52" i="22"/>
  <c r="CO52" i="22"/>
  <c r="CL52" i="22"/>
  <c r="CI52" i="22"/>
  <c r="CC52" i="22"/>
  <c r="BO35" i="22"/>
  <c r="BF52" i="22"/>
  <c r="AE52" i="22"/>
  <c r="U52" i="22"/>
  <c r="P24" i="22"/>
  <c r="O40" i="22"/>
  <c r="ED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10" i="22"/>
  <c r="Q50" i="22"/>
  <c r="Q51" i="22"/>
  <c r="P11" i="22"/>
  <c r="P17" i="22"/>
  <c r="P20" i="22"/>
  <c r="P27" i="22"/>
  <c r="Q52" i="22" l="1"/>
  <c r="CU52" i="22"/>
  <c r="AQ52" i="22"/>
  <c r="AL52" i="22"/>
  <c r="AG52" i="22"/>
  <c r="AB52" i="22"/>
  <c r="W52" i="22"/>
  <c r="AR52" i="22"/>
  <c r="AM52" i="22"/>
  <c r="AH52" i="22"/>
  <c r="AC52" i="22"/>
  <c r="X52" i="22"/>
  <c r="P23" i="22"/>
  <c r="P30" i="22"/>
  <c r="P32" i="22"/>
  <c r="P33" i="22"/>
  <c r="P37" i="22"/>
  <c r="P39" i="22"/>
  <c r="P40" i="22"/>
  <c r="P44" i="22"/>
  <c r="P45" i="22"/>
  <c r="P46" i="22"/>
  <c r="P47" i="22"/>
  <c r="P49" i="22"/>
  <c r="P51" i="22"/>
  <c r="P28" i="22"/>
  <c r="P15" i="22"/>
  <c r="P16" i="22"/>
  <c r="P18" i="22"/>
  <c r="P21" i="22"/>
  <c r="P22" i="22"/>
  <c r="P25" i="22"/>
  <c r="P14" i="22"/>
  <c r="BP10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7" i="22"/>
  <c r="K11" i="22"/>
  <c r="BO17" i="22"/>
  <c r="K19" i="22"/>
  <c r="DH20" i="22"/>
  <c r="F20" i="22" s="1"/>
  <c r="BO22" i="22"/>
  <c r="DH24" i="22"/>
  <c r="BO25" i="22"/>
  <c r="DH26" i="22"/>
  <c r="DH28" i="22"/>
  <c r="BO29" i="22"/>
  <c r="DH30" i="22"/>
  <c r="DH32" i="22"/>
  <c r="DH34" i="22"/>
  <c r="DH36" i="22"/>
  <c r="BO37" i="22"/>
  <c r="K39" i="22"/>
  <c r="DH40" i="22"/>
  <c r="BO41" i="22"/>
  <c r="DH44" i="22"/>
  <c r="BO45" i="22"/>
  <c r="DH46" i="22"/>
  <c r="BO49" i="22"/>
  <c r="BO10" i="22"/>
  <c r="BO33" i="22"/>
  <c r="DH37" i="22"/>
  <c r="K20" i="22"/>
  <c r="DH17" i="22"/>
  <c r="K45" i="22"/>
  <c r="K51" i="22"/>
  <c r="ED52" i="22" l="1"/>
  <c r="F44" i="22"/>
  <c r="F46" i="22"/>
  <c r="F34" i="22"/>
  <c r="F24" i="22"/>
  <c r="F40" i="22"/>
  <c r="F30" i="22"/>
  <c r="DH22" i="22"/>
  <c r="F22" i="22" s="1"/>
  <c r="DH49" i="22"/>
  <c r="F49" i="22" s="1"/>
  <c r="DH41" i="22"/>
  <c r="F41" i="22" s="1"/>
  <c r="F26" i="22"/>
  <c r="F32" i="22"/>
  <c r="F28" i="22"/>
  <c r="F36" i="22"/>
  <c r="DH23" i="22"/>
  <c r="F23" i="22" s="1"/>
  <c r="DH21" i="22"/>
  <c r="F21" i="22" s="1"/>
  <c r="DH18" i="22"/>
  <c r="F18" i="22" s="1"/>
  <c r="DH14" i="22"/>
  <c r="F14" i="22" s="1"/>
  <c r="DH10" i="22"/>
  <c r="F10" i="22" s="1"/>
  <c r="BO13" i="22"/>
  <c r="P26" i="22"/>
  <c r="P19" i="22"/>
  <c r="DH12" i="22"/>
  <c r="P12" i="22"/>
  <c r="BO14" i="22"/>
  <c r="P48" i="22"/>
  <c r="R48" i="22" s="1"/>
  <c r="P42" i="22"/>
  <c r="R42" i="22" s="1"/>
  <c r="P38" i="22"/>
  <c r="P35" i="22"/>
  <c r="P31" i="22"/>
  <c r="R31" i="22" s="1"/>
  <c r="K13" i="22"/>
  <c r="P13" i="22"/>
  <c r="R13" i="22" s="1"/>
  <c r="P50" i="22"/>
  <c r="P43" i="22"/>
  <c r="R43" i="22" s="1"/>
  <c r="P41" i="22"/>
  <c r="P36" i="22"/>
  <c r="P34" i="22"/>
  <c r="P29" i="22"/>
  <c r="R29" i="22" s="1"/>
  <c r="F37" i="22"/>
  <c r="F17" i="22"/>
  <c r="DH38" i="22"/>
  <c r="F38" i="22" s="1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BO23" i="22"/>
  <c r="DH11" i="22"/>
  <c r="F11" i="22" s="1"/>
  <c r="BO21" i="22"/>
  <c r="K37" i="22"/>
  <c r="K29" i="22"/>
  <c r="K21" i="22"/>
  <c r="K33" i="22"/>
  <c r="K25" i="22"/>
  <c r="P10" i="22"/>
  <c r="K10" i="22"/>
  <c r="K35" i="22"/>
  <c r="K31" i="22"/>
  <c r="K27" i="22"/>
  <c r="K23" i="22"/>
  <c r="BO51" i="22"/>
  <c r="BO47" i="22"/>
  <c r="BO43" i="22"/>
  <c r="BO39" i="22"/>
  <c r="BO31" i="22"/>
  <c r="BO27" i="22"/>
  <c r="BO19" i="22"/>
  <c r="BO15" i="22"/>
  <c r="K49" i="22"/>
  <c r="K47" i="22"/>
  <c r="K43" i="22"/>
  <c r="K41" i="22"/>
  <c r="K17" i="22"/>
  <c r="K15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0" i="22"/>
  <c r="BO18" i="22"/>
  <c r="BO16" i="22"/>
  <c r="BO12" i="22"/>
  <c r="K12" i="22"/>
  <c r="AR17" i="22"/>
  <c r="AR18" i="22"/>
  <c r="AR39" i="22"/>
  <c r="AR47" i="22"/>
  <c r="AQ17" i="22"/>
  <c r="AQ18" i="22"/>
  <c r="AQ39" i="22"/>
  <c r="AQ47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4" i="22"/>
  <c r="X15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4" i="22"/>
  <c r="W15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R45" i="22"/>
  <c r="R47" i="22"/>
  <c r="R49" i="22"/>
  <c r="R51" i="22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C52" i="22"/>
  <c r="EC51" i="22"/>
  <c r="DI51" i="22"/>
  <c r="DG51" i="22"/>
  <c r="BP51" i="22"/>
  <c r="BN51" i="22"/>
  <c r="O51" i="22"/>
  <c r="S51" i="22" s="1"/>
  <c r="L51" i="22"/>
  <c r="J51" i="22"/>
  <c r="EC50" i="22"/>
  <c r="DI50" i="22"/>
  <c r="DG50" i="22"/>
  <c r="BP50" i="22"/>
  <c r="BN50" i="22"/>
  <c r="O50" i="22"/>
  <c r="L50" i="22"/>
  <c r="J50" i="22"/>
  <c r="EC49" i="22"/>
  <c r="DI49" i="22"/>
  <c r="DG49" i="22"/>
  <c r="BP49" i="22"/>
  <c r="BQ49" i="22" s="1"/>
  <c r="BN49" i="22"/>
  <c r="O49" i="22"/>
  <c r="L49" i="22"/>
  <c r="J49" i="22"/>
  <c r="EC48" i="22"/>
  <c r="DI48" i="22"/>
  <c r="G48" i="22" s="1"/>
  <c r="DG48" i="22"/>
  <c r="BP48" i="22"/>
  <c r="BN48" i="22"/>
  <c r="O48" i="22"/>
  <c r="L48" i="22"/>
  <c r="J48" i="22"/>
  <c r="EC47" i="22"/>
  <c r="DI47" i="22"/>
  <c r="DG47" i="22"/>
  <c r="BP47" i="22"/>
  <c r="BN47" i="22"/>
  <c r="O47" i="22"/>
  <c r="S47" i="22" s="1"/>
  <c r="L47" i="22"/>
  <c r="J47" i="22"/>
  <c r="EC46" i="22"/>
  <c r="DI46" i="22"/>
  <c r="DG46" i="22"/>
  <c r="BP46" i="22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G44" i="22" s="1"/>
  <c r="DG44" i="22"/>
  <c r="BP44" i="22"/>
  <c r="BN44" i="22"/>
  <c r="O44" i="22"/>
  <c r="L44" i="22"/>
  <c r="J44" i="22"/>
  <c r="EC43" i="22"/>
  <c r="DI43" i="22"/>
  <c r="DG43" i="22"/>
  <c r="BP43" i="22"/>
  <c r="BN43" i="22"/>
  <c r="O43" i="22"/>
  <c r="L43" i="22"/>
  <c r="J43" i="22"/>
  <c r="EC42" i="22"/>
  <c r="DI42" i="22"/>
  <c r="DG42" i="22"/>
  <c r="BP42" i="22"/>
  <c r="BN42" i="22"/>
  <c r="O42" i="22"/>
  <c r="S42" i="22" s="1"/>
  <c r="L42" i="22"/>
  <c r="J42" i="22"/>
  <c r="EC41" i="22"/>
  <c r="DI41" i="22"/>
  <c r="DG41" i="22"/>
  <c r="BP41" i="22"/>
  <c r="BQ41" i="22" s="1"/>
  <c r="BN41" i="22"/>
  <c r="O41" i="22"/>
  <c r="S41" i="22" s="1"/>
  <c r="L41" i="22"/>
  <c r="J41" i="22"/>
  <c r="EC40" i="22"/>
  <c r="DI40" i="22"/>
  <c r="G40" i="22" s="1"/>
  <c r="DG40" i="22"/>
  <c r="BP40" i="22"/>
  <c r="BN40" i="22"/>
  <c r="L40" i="22"/>
  <c r="J40" i="22"/>
  <c r="EC39" i="22"/>
  <c r="DI39" i="22"/>
  <c r="DG39" i="22"/>
  <c r="BP39" i="22"/>
  <c r="BN39" i="22"/>
  <c r="O39" i="22"/>
  <c r="L39" i="22"/>
  <c r="J39" i="22"/>
  <c r="EC38" i="22"/>
  <c r="DI38" i="22"/>
  <c r="DG38" i="22"/>
  <c r="BP38" i="22"/>
  <c r="BN38" i="22"/>
  <c r="O38" i="22"/>
  <c r="S38" i="22" s="1"/>
  <c r="L38" i="22"/>
  <c r="J38" i="22"/>
  <c r="EC37" i="22"/>
  <c r="DI37" i="22"/>
  <c r="DG37" i="22"/>
  <c r="BP37" i="22"/>
  <c r="BQ37" i="22" s="1"/>
  <c r="BN37" i="22"/>
  <c r="O37" i="22"/>
  <c r="S37" i="22" s="1"/>
  <c r="L37" i="22"/>
  <c r="J37" i="22"/>
  <c r="EC36" i="22"/>
  <c r="DI36" i="22"/>
  <c r="DG36" i="22"/>
  <c r="BP36" i="22"/>
  <c r="BN36" i="22"/>
  <c r="O36" i="22"/>
  <c r="L36" i="22"/>
  <c r="J36" i="22"/>
  <c r="EC35" i="22"/>
  <c r="DI35" i="22"/>
  <c r="DG35" i="22"/>
  <c r="BP35" i="22"/>
  <c r="BN35" i="22"/>
  <c r="O35" i="22"/>
  <c r="L35" i="22"/>
  <c r="J35" i="22"/>
  <c r="EC34" i="22"/>
  <c r="DI34" i="22"/>
  <c r="DG34" i="22"/>
  <c r="BP34" i="22"/>
  <c r="BN34" i="22"/>
  <c r="O34" i="22"/>
  <c r="S34" i="22" s="1"/>
  <c r="L34" i="22"/>
  <c r="J34" i="22"/>
  <c r="EC33" i="22"/>
  <c r="DI33" i="22"/>
  <c r="DG33" i="22"/>
  <c r="BP33" i="22"/>
  <c r="BQ33" i="22" s="1"/>
  <c r="BN33" i="22"/>
  <c r="O33" i="22"/>
  <c r="S33" i="22" s="1"/>
  <c r="L33" i="22"/>
  <c r="J33" i="22"/>
  <c r="EC32" i="22"/>
  <c r="DI32" i="22"/>
  <c r="DG32" i="22"/>
  <c r="BP32" i="22"/>
  <c r="BN32" i="22"/>
  <c r="O32" i="22"/>
  <c r="L32" i="22"/>
  <c r="J32" i="22"/>
  <c r="EC31" i="22"/>
  <c r="DI31" i="22"/>
  <c r="DG31" i="22"/>
  <c r="BP31" i="22"/>
  <c r="BN31" i="22"/>
  <c r="O31" i="22"/>
  <c r="L31" i="22"/>
  <c r="J31" i="22"/>
  <c r="EC30" i="22"/>
  <c r="DI30" i="22"/>
  <c r="DG30" i="22"/>
  <c r="BP30" i="22"/>
  <c r="BN30" i="22"/>
  <c r="O30" i="22"/>
  <c r="S30" i="22" s="1"/>
  <c r="L30" i="22"/>
  <c r="J30" i="22"/>
  <c r="EC29" i="22"/>
  <c r="DI29" i="22"/>
  <c r="DG29" i="22"/>
  <c r="BP29" i="22"/>
  <c r="BQ29" i="22" s="1"/>
  <c r="BN29" i="22"/>
  <c r="O29" i="22"/>
  <c r="S29" i="22" s="1"/>
  <c r="L29" i="22"/>
  <c r="J29" i="22"/>
  <c r="EC28" i="22"/>
  <c r="DI28" i="22"/>
  <c r="DG28" i="22"/>
  <c r="BP28" i="22"/>
  <c r="BN28" i="22"/>
  <c r="O28" i="22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DG26" i="22"/>
  <c r="BP26" i="22"/>
  <c r="BN26" i="22"/>
  <c r="O26" i="22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DG24" i="22"/>
  <c r="BP24" i="22"/>
  <c r="BN24" i="22"/>
  <c r="O24" i="22"/>
  <c r="L24" i="22"/>
  <c r="J24" i="22"/>
  <c r="EC23" i="22"/>
  <c r="DI23" i="22"/>
  <c r="DG23" i="22"/>
  <c r="BP23" i="22"/>
  <c r="BN23" i="22"/>
  <c r="O23" i="22"/>
  <c r="L23" i="22"/>
  <c r="J23" i="22"/>
  <c r="EC22" i="22"/>
  <c r="DI22" i="22"/>
  <c r="DG22" i="22"/>
  <c r="BP22" i="22"/>
  <c r="BQ22" i="22" s="1"/>
  <c r="BN22" i="22"/>
  <c r="O22" i="22"/>
  <c r="L22" i="22"/>
  <c r="J22" i="22"/>
  <c r="EC21" i="22"/>
  <c r="DI21" i="22"/>
  <c r="DG21" i="22"/>
  <c r="BP21" i="22"/>
  <c r="BN21" i="22"/>
  <c r="O21" i="22"/>
  <c r="L21" i="22"/>
  <c r="J21" i="22"/>
  <c r="EC20" i="22"/>
  <c r="DI20" i="22"/>
  <c r="DG20" i="22"/>
  <c r="BP20" i="22"/>
  <c r="BN20" i="22"/>
  <c r="O20" i="22"/>
  <c r="L20" i="22"/>
  <c r="J20" i="22"/>
  <c r="EC19" i="22"/>
  <c r="DI19" i="22"/>
  <c r="DG19" i="22"/>
  <c r="BP19" i="22"/>
  <c r="BN19" i="22"/>
  <c r="O19" i="22"/>
  <c r="L19" i="22"/>
  <c r="J19" i="22"/>
  <c r="EC18" i="22"/>
  <c r="DI18" i="22"/>
  <c r="DG18" i="22"/>
  <c r="BP18" i="22"/>
  <c r="BN18" i="22"/>
  <c r="O18" i="22"/>
  <c r="L18" i="22"/>
  <c r="J18" i="22"/>
  <c r="EC17" i="22"/>
  <c r="DI17" i="22"/>
  <c r="DG17" i="22"/>
  <c r="BP17" i="22"/>
  <c r="BN17" i="22"/>
  <c r="O17" i="22"/>
  <c r="L17" i="22"/>
  <c r="J17" i="22"/>
  <c r="EC16" i="22"/>
  <c r="DI16" i="22"/>
  <c r="DG16" i="22"/>
  <c r="BP16" i="22"/>
  <c r="BN16" i="22"/>
  <c r="O16" i="22"/>
  <c r="L16" i="22"/>
  <c r="J16" i="22"/>
  <c r="EC15" i="22"/>
  <c r="DI15" i="22"/>
  <c r="DG15" i="22"/>
  <c r="BP15" i="22"/>
  <c r="BN15" i="22"/>
  <c r="O15" i="22"/>
  <c r="L15" i="22"/>
  <c r="J15" i="22"/>
  <c r="EC14" i="22"/>
  <c r="DI14" i="22"/>
  <c r="DG14" i="22"/>
  <c r="BP14" i="22"/>
  <c r="BQ14" i="22" s="1"/>
  <c r="BN14" i="22"/>
  <c r="O14" i="22"/>
  <c r="L14" i="22"/>
  <c r="J14" i="22"/>
  <c r="EC13" i="22"/>
  <c r="DI13" i="22"/>
  <c r="DG13" i="22"/>
  <c r="BP13" i="22"/>
  <c r="BN13" i="22"/>
  <c r="O13" i="22"/>
  <c r="L13" i="22"/>
  <c r="J13" i="22"/>
  <c r="EC12" i="22"/>
  <c r="DI12" i="22"/>
  <c r="G12" i="22" s="1"/>
  <c r="DG12" i="22"/>
  <c r="BP12" i="22"/>
  <c r="BN12" i="22"/>
  <c r="O12" i="22"/>
  <c r="L12" i="22"/>
  <c r="J12" i="22"/>
  <c r="EC11" i="22"/>
  <c r="DI11" i="22"/>
  <c r="DG11" i="22"/>
  <c r="BP11" i="22"/>
  <c r="BN11" i="22"/>
  <c r="O11" i="22"/>
  <c r="L11" i="22"/>
  <c r="J11" i="22"/>
  <c r="EE10" i="22"/>
  <c r="EC10" i="22"/>
  <c r="DI10" i="22"/>
  <c r="DG10" i="22"/>
  <c r="BN10" i="22"/>
  <c r="O10" i="22"/>
  <c r="L10" i="22"/>
  <c r="J10" i="22"/>
  <c r="R46" i="22"/>
  <c r="R44" i="22"/>
  <c r="R40" i="22"/>
  <c r="R32" i="22"/>
  <c r="R30" i="22"/>
  <c r="R28" i="22"/>
  <c r="R24" i="22"/>
  <c r="R22" i="22"/>
  <c r="R20" i="22"/>
  <c r="R18" i="22"/>
  <c r="R16" i="22"/>
  <c r="R14" i="22"/>
  <c r="R39" i="22"/>
  <c r="R37" i="22"/>
  <c r="R33" i="22"/>
  <c r="R27" i="22"/>
  <c r="R25" i="22"/>
  <c r="R23" i="22"/>
  <c r="R21" i="22"/>
  <c r="R17" i="22"/>
  <c r="R15" i="22"/>
  <c r="R11" i="22"/>
  <c r="BN52" i="22" l="1"/>
  <c r="EE52" i="22"/>
  <c r="M23" i="22"/>
  <c r="G16" i="22"/>
  <c r="O52" i="22"/>
  <c r="S52" i="22" s="1"/>
  <c r="EC52" i="22"/>
  <c r="J52" i="22"/>
  <c r="BO52" i="22"/>
  <c r="R12" i="22"/>
  <c r="P52" i="22"/>
  <c r="R52" i="22" s="1"/>
  <c r="G20" i="22"/>
  <c r="G24" i="22"/>
  <c r="G28" i="22"/>
  <c r="G32" i="22"/>
  <c r="G36" i="22"/>
  <c r="DG52" i="22"/>
  <c r="K52" i="22"/>
  <c r="L52" i="22"/>
  <c r="BP52" i="22"/>
  <c r="BR52" i="22" s="1"/>
  <c r="F12" i="22"/>
  <c r="F52" i="22" s="1"/>
  <c r="DH52" i="22"/>
  <c r="DI52" i="22"/>
  <c r="R50" i="22"/>
  <c r="R41" i="22"/>
  <c r="R38" i="22"/>
  <c r="R36" i="22"/>
  <c r="R35" i="22"/>
  <c r="R34" i="22"/>
  <c r="R26" i="22"/>
  <c r="R19" i="22"/>
  <c r="R10" i="22"/>
  <c r="G14" i="22"/>
  <c r="G18" i="22"/>
  <c r="G22" i="22"/>
  <c r="G26" i="22"/>
  <c r="G30" i="22"/>
  <c r="G34" i="22"/>
  <c r="G38" i="22"/>
  <c r="G46" i="22"/>
  <c r="G50" i="22"/>
  <c r="G42" i="22"/>
  <c r="E48" i="22"/>
  <c r="I48" i="22" s="1"/>
  <c r="BR49" i="22"/>
  <c r="BQ32" i="22"/>
  <c r="BQ36" i="22"/>
  <c r="BQ40" i="22"/>
  <c r="BQ44" i="22"/>
  <c r="BQ48" i="22"/>
  <c r="M11" i="22"/>
  <c r="M13" i="22"/>
  <c r="M15" i="22"/>
  <c r="M19" i="22"/>
  <c r="M20" i="22"/>
  <c r="M21" i="22"/>
  <c r="M24" i="22"/>
  <c r="M31" i="22"/>
  <c r="M32" i="22"/>
  <c r="M37" i="22"/>
  <c r="M39" i="22"/>
  <c r="M40" i="22"/>
  <c r="M41" i="22"/>
  <c r="M44" i="22"/>
  <c r="M45" i="22"/>
  <c r="M51" i="22"/>
  <c r="E10" i="22"/>
  <c r="BR51" i="22"/>
  <c r="N48" i="22"/>
  <c r="BR41" i="22"/>
  <c r="M33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31" i="22"/>
  <c r="S32" i="22"/>
  <c r="S35" i="22"/>
  <c r="S36" i="22"/>
  <c r="S39" i="22"/>
  <c r="S40" i="22"/>
  <c r="S43" i="22"/>
  <c r="S44" i="22"/>
  <c r="S45" i="22"/>
  <c r="S49" i="22"/>
  <c r="E29" i="22"/>
  <c r="M48" i="22"/>
  <c r="BQ13" i="22"/>
  <c r="BQ15" i="22"/>
  <c r="BQ21" i="22"/>
  <c r="BQ35" i="22"/>
  <c r="BQ51" i="22"/>
  <c r="N24" i="22"/>
  <c r="BQ42" i="22"/>
  <c r="H12" i="22"/>
  <c r="H28" i="22"/>
  <c r="H40" i="22"/>
  <c r="H44" i="22"/>
  <c r="G11" i="22"/>
  <c r="G13" i="22"/>
  <c r="G15" i="22"/>
  <c r="G17" i="22"/>
  <c r="G19" i="22"/>
  <c r="G21" i="22"/>
  <c r="E50" i="22"/>
  <c r="E11" i="22"/>
  <c r="E12" i="22"/>
  <c r="E15" i="22"/>
  <c r="E20" i="22"/>
  <c r="BQ43" i="22"/>
  <c r="N38" i="22"/>
  <c r="E16" i="22"/>
  <c r="E51" i="22"/>
  <c r="E32" i="22"/>
  <c r="G23" i="22"/>
  <c r="G25" i="22"/>
  <c r="G27" i="22"/>
  <c r="G29" i="22"/>
  <c r="E17" i="22"/>
  <c r="E18" i="22"/>
  <c r="E19" i="22"/>
  <c r="E49" i="22"/>
  <c r="E44" i="22"/>
  <c r="G31" i="22"/>
  <c r="G33" i="22"/>
  <c r="G35" i="22"/>
  <c r="G37" i="22"/>
  <c r="N51" i="22"/>
  <c r="N32" i="22"/>
  <c r="N39" i="22"/>
  <c r="N46" i="22"/>
  <c r="M49" i="22"/>
  <c r="M16" i="22"/>
  <c r="M22" i="22"/>
  <c r="M26" i="22"/>
  <c r="M27" i="22"/>
  <c r="M29" i="22"/>
  <c r="M35" i="22"/>
  <c r="M43" i="22"/>
  <c r="BR42" i="22"/>
  <c r="BR43" i="22"/>
  <c r="BR40" i="22"/>
  <c r="N28" i="22"/>
  <c r="N30" i="22"/>
  <c r="N34" i="22"/>
  <c r="N36" i="22"/>
  <c r="N41" i="22"/>
  <c r="N42" i="22"/>
  <c r="N44" i="22"/>
  <c r="N47" i="22"/>
  <c r="N49" i="22"/>
  <c r="N50" i="22"/>
  <c r="M47" i="22"/>
  <c r="N45" i="22"/>
  <c r="N43" i="22"/>
  <c r="N40" i="22"/>
  <c r="N35" i="22"/>
  <c r="N37" i="22"/>
  <c r="N22" i="22"/>
  <c r="N26" i="22"/>
  <c r="G43" i="22"/>
  <c r="M17" i="22"/>
  <c r="M18" i="22"/>
  <c r="M28" i="22"/>
  <c r="M36" i="22"/>
  <c r="M25" i="22"/>
  <c r="M30" i="22"/>
  <c r="M34" i="22"/>
  <c r="M38" i="22"/>
  <c r="M42" i="22"/>
  <c r="M46" i="22"/>
  <c r="M50" i="22"/>
  <c r="BQ16" i="22"/>
  <c r="H16" i="22"/>
  <c r="BQ31" i="22"/>
  <c r="BQ34" i="22"/>
  <c r="BQ38" i="22"/>
  <c r="BQ39" i="22"/>
  <c r="BQ46" i="22"/>
  <c r="BQ47" i="22"/>
  <c r="H48" i="22"/>
  <c r="BQ50" i="22"/>
  <c r="M14" i="22"/>
  <c r="M10" i="22"/>
  <c r="BR38" i="22"/>
  <c r="BR36" i="22"/>
  <c r="BR39" i="22"/>
  <c r="BR33" i="22"/>
  <c r="BR37" i="22"/>
  <c r="BR31" i="22"/>
  <c r="BR34" i="22"/>
  <c r="BR32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G51" i="22"/>
  <c r="N13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N14" i="22"/>
  <c r="N21" i="22"/>
  <c r="N23" i="22"/>
  <c r="N25" i="22"/>
  <c r="N27" i="22"/>
  <c r="N29" i="22"/>
  <c r="N31" i="22"/>
  <c r="N33" i="22"/>
  <c r="G39" i="22"/>
  <c r="G41" i="22"/>
  <c r="G45" i="22"/>
  <c r="G49" i="22"/>
  <c r="BQ10" i="22"/>
  <c r="N15" i="22"/>
  <c r="N10" i="22"/>
  <c r="G10" i="22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S50" i="22"/>
  <c r="S48" i="22"/>
  <c r="S46" i="22"/>
  <c r="H50" i="22" l="1"/>
  <c r="H38" i="22"/>
  <c r="H30" i="22"/>
  <c r="H22" i="22"/>
  <c r="H14" i="22"/>
  <c r="H32" i="22"/>
  <c r="H24" i="22"/>
  <c r="H42" i="22"/>
  <c r="H46" i="22"/>
  <c r="H34" i="22"/>
  <c r="H26" i="22"/>
  <c r="H18" i="22"/>
  <c r="H36" i="22"/>
  <c r="H20" i="22"/>
  <c r="BQ52" i="22"/>
  <c r="N52" i="22"/>
  <c r="M52" i="22"/>
  <c r="E52" i="22"/>
  <c r="G52" i="22"/>
  <c r="H52" i="22" s="1"/>
  <c r="H49" i="22"/>
  <c r="H51" i="22"/>
  <c r="H10" i="22"/>
  <c r="H45" i="22"/>
  <c r="H39" i="22"/>
  <c r="H47" i="22"/>
  <c r="H43" i="22"/>
  <c r="H37" i="22"/>
  <c r="H33" i="22"/>
  <c r="H27" i="22"/>
  <c r="H23" i="22"/>
  <c r="H19" i="22"/>
  <c r="H15" i="22"/>
  <c r="H11" i="22"/>
  <c r="H41" i="22"/>
  <c r="H35" i="22"/>
  <c r="H31" i="22"/>
  <c r="H29" i="22"/>
  <c r="H25" i="22"/>
  <c r="H21" i="22"/>
  <c r="H17" i="22"/>
  <c r="H13" i="22"/>
  <c r="I28" i="22"/>
  <c r="I44" i="22"/>
  <c r="I20" i="22"/>
  <c r="I12" i="22"/>
  <c r="I50" i="22"/>
  <c r="I18" i="22"/>
  <c r="I32" i="22"/>
  <c r="I16" i="22"/>
  <c r="I17" i="22"/>
  <c r="I11" i="22"/>
  <c r="I15" i="22"/>
  <c r="I19" i="22"/>
  <c r="I51" i="22"/>
  <c r="I29" i="22"/>
  <c r="I46" i="22"/>
  <c r="I23" i="22"/>
  <c r="I38" i="22"/>
  <c r="I35" i="22"/>
  <c r="I26" i="22"/>
  <c r="I22" i="22"/>
  <c r="I14" i="22"/>
  <c r="I13" i="22"/>
  <c r="I31" i="22"/>
  <c r="I21" i="22"/>
  <c r="I25" i="22"/>
  <c r="I45" i="22"/>
  <c r="I49" i="22"/>
  <c r="I10" i="22"/>
  <c r="I24" i="22"/>
  <c r="I27" i="22"/>
  <c r="I36" i="22"/>
  <c r="I33" i="22"/>
  <c r="I41" i="22"/>
  <c r="I39" i="22"/>
  <c r="I47" i="22"/>
  <c r="I42" i="22"/>
  <c r="I40" i="22"/>
  <c r="I43" i="22"/>
  <c r="I34" i="22"/>
  <c r="I30" i="22"/>
  <c r="I37" i="22"/>
  <c r="I52" i="22" l="1"/>
</calcChain>
</file>

<file path=xl/sharedStrings.xml><?xml version="1.0" encoding="utf-8"?>
<sst xmlns="http://schemas.openxmlformats.org/spreadsheetml/2006/main" count="261" uniqueCount="101">
  <si>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</si>
  <si>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</si>
  <si>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</si>
  <si>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</si>
  <si>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</si>
  <si>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</si>
  <si>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</si>
  <si>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</si>
  <si>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</si>
  <si>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</si>
  <si>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</si>
  <si>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</si>
  <si>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</si>
  <si>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</si>
  <si>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</si>
  <si>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</si>
  <si>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</si>
  <si>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</si>
  <si>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</si>
  <si>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</si>
  <si>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</si>
  <si>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</si>
  <si>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</si>
  <si>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</si>
  <si>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</si>
  <si>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</si>
  <si>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</si>
  <si>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</si>
  <si>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</si>
  <si>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</si>
  <si>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</si>
  <si>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</si>
  <si>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</si>
  <si>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</si>
  <si>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</si>
  <si>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</si>
  <si>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</si>
  <si>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</si>
  <si>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</si>
  <si>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</si>
  <si>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</si>
  <si>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</si>
  <si>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</si>
  <si>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</si>
  <si>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</si>
  <si>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</si>
  <si>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</si>
  <si>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</si>
  <si>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</si>
  <si>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</si>
  <si>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</si>
  <si>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</si>
  <si>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</si>
  <si>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</si>
  <si>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</si>
  <si>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</si>
  <si>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</si>
  <si>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</si>
  <si>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</si>
  <si>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</si>
  <si>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</si>
  <si>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</si>
  <si>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</si>
  <si>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</si>
  <si>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</si>
  <si>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</si>
  <si>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</si>
  <si>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</si>
  <si>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</si>
  <si>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</si>
  <si>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</si>
  <si>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</si>
  <si>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</si>
  <si>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</si>
  <si>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</si>
  <si>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</si>
  <si>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</si>
  <si>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</si>
  <si>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</si>
  <si>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</si>
  <si>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</si>
  <si>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</si>
  <si>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</si>
  <si>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</si>
  <si>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</si>
  <si>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</si>
  <si>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</si>
  <si>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</si>
  <si>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</si>
  <si>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</si>
  <si>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</si>
  <si>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</si>
  <si>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</si>
  <si>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</si>
  <si>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</si>
  <si>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</si>
  <si>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ՀԱՇՎԵՏՎՈՒԹՅՈՒՆ</t>
  </si>
  <si>
    <t xml:space="preserve">ծրագիր 1-ին  կիսամյակ                                                                                                                                                                                                         </t>
  </si>
  <si>
    <t xml:space="preserve">փաստ                          (6 ամիս)                                                                           </t>
  </si>
  <si>
    <t>կատ. %-ը 1-ին կիսամյակի նկատմամբ</t>
  </si>
  <si>
    <t xml:space="preserve"> ՀՀ  ԿՈՏԱՅՔԻ  ՄԱՐԶԻ   ՀԱՄԱՅՆՔՆԵՐԻ   ԲՅՈՒՋԵՏԱՅԻՆ   ԵԿԱՄՈՒՏՆԵՐԻ   ՎԵՐԱԲԵՐՅԱԼ  (աճողական)  2020թ.  հունիսի «30» -ի դրությամբ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</si>
</sst>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2"/>
      <name val="Times Armenian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0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0" fontId="9" fillId="0" borderId="0"/>
    <xf numFmtId="0" fontId="4" fillId="0" borderId="0"/>
    <xf numFmtId="0" fontId="8" fillId="0" borderId="0"/>
  </cellStyleXfs>
  <cellXfs count="141">
    <xf numFmtId="0" fontId="0" fillId="0" borderId="0" xfId="0"/>
    <xf numFmtId="0" fontId="5" fillId="2" borderId="0" xfId="0" applyFont="1" applyFill="1" applyProtection="1">
      <protection locked="0"/>
    </xf>
    <xf numFmtId="0" fontId="5" fillId="7" borderId="0" xfId="0" applyFont="1" applyFill="1" applyProtection="1"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protection locked="0"/>
    </xf>
    <xf numFmtId="14" fontId="5" fillId="2" borderId="0" xfId="0" applyNumberFormat="1" applyFont="1" applyFill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/>
    <xf numFmtId="0" fontId="5" fillId="2" borderId="0" xfId="0" applyFont="1" applyFill="1" applyProtection="1"/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165" fontId="5" fillId="2" borderId="0" xfId="0" applyNumberFormat="1" applyFont="1" applyFill="1" applyProtection="1">
      <protection locked="0"/>
    </xf>
    <xf numFmtId="165" fontId="5" fillId="7" borderId="0" xfId="0" applyNumberFormat="1" applyFont="1" applyFill="1" applyProtection="1">
      <protection locked="0"/>
    </xf>
    <xf numFmtId="165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0" borderId="0" xfId="0" applyFont="1" applyFill="1" applyProtection="1">
      <protection locked="0"/>
    </xf>
    <xf numFmtId="164" fontId="5" fillId="7" borderId="8" xfId="0" applyNumberFormat="1" applyFont="1" applyFill="1" applyBorder="1" applyAlignment="1">
      <alignment horizontal="center" vertical="center" wrapText="1"/>
    </xf>
    <xf numFmtId="165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7" borderId="0" xfId="0" applyNumberFormat="1" applyFont="1" applyFill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  <protection locked="0"/>
    </xf>
    <xf numFmtId="0" fontId="5" fillId="7" borderId="2" xfId="1" applyFont="1" applyFill="1" applyBorder="1" applyAlignment="1">
      <alignment horizontal="center" vertical="center"/>
    </xf>
    <xf numFmtId="1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7" borderId="0" xfId="0" applyNumberFormat="1" applyFont="1" applyFill="1" applyAlignment="1" applyProtection="1">
      <alignment horizontal="center" vertical="center" wrapText="1"/>
    </xf>
    <xf numFmtId="0" fontId="5" fillId="2" borderId="4" xfId="4" applyNumberFormat="1" applyFont="1" applyFill="1" applyBorder="1" applyAlignment="1" applyProtection="1">
      <alignment horizontal="center" vertical="center" wrapText="1"/>
    </xf>
    <xf numFmtId="4" fontId="5" fillId="0" borderId="2" xfId="4" applyNumberFormat="1" applyFont="1" applyFill="1" applyBorder="1" applyAlignment="1" applyProtection="1">
      <alignment horizontal="center" vertical="center" wrapText="1"/>
    </xf>
    <xf numFmtId="0" fontId="6" fillId="9" borderId="2" xfId="0" applyFont="1" applyFill="1" applyBorder="1" applyAlignment="1" applyProtection="1">
      <alignment horizontal="center" vertical="center"/>
    </xf>
    <xf numFmtId="0" fontId="6" fillId="9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11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165" fontId="5" fillId="2" borderId="0" xfId="0" applyNumberFormat="1" applyFont="1" applyFill="1" applyBorder="1" applyAlignment="1" applyProtection="1">
      <alignment horizontal="left" wrapText="1"/>
      <protection locked="0"/>
    </xf>
    <xf numFmtId="4" fontId="5" fillId="3" borderId="4" xfId="0" applyNumberFormat="1" applyFont="1" applyFill="1" applyBorder="1" applyAlignment="1" applyProtection="1">
      <alignment horizontal="center" vertical="center" wrapText="1"/>
    </xf>
    <xf numFmtId="4" fontId="5" fillId="3" borderId="5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0" fontId="6" fillId="4" borderId="9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</xf>
    <xf numFmtId="4" fontId="5" fillId="8" borderId="10" xfId="0" applyNumberFormat="1" applyFont="1" applyFill="1" applyBorder="1" applyAlignment="1" applyProtection="1">
      <alignment horizontal="center" vertical="center" wrapText="1"/>
    </xf>
    <xf numFmtId="4" fontId="5" fillId="5" borderId="7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0" fontId="5" fillId="7" borderId="4" xfId="0" applyFont="1" applyFill="1" applyBorder="1" applyAlignment="1" applyProtection="1">
      <alignment horizontal="center" vertical="center" wrapText="1"/>
    </xf>
    <xf numFmtId="0" fontId="5" fillId="7" borderId="11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textRotation="90" wrapText="1"/>
    </xf>
    <xf numFmtId="0" fontId="5" fillId="2" borderId="11" xfId="0" applyFont="1" applyFill="1" applyBorder="1" applyAlignment="1" applyProtection="1">
      <alignment horizontal="center" vertical="center" textRotation="90" wrapText="1"/>
    </xf>
    <xf numFmtId="0" fontId="5" fillId="2" borderId="5" xfId="0" applyFont="1" applyFill="1" applyBorder="1" applyAlignment="1" applyProtection="1">
      <alignment horizontal="center" vertical="center" textRotation="90" wrapText="1"/>
    </xf>
    <xf numFmtId="4" fontId="6" fillId="4" borderId="6" xfId="0" applyNumberFormat="1" applyFont="1" applyFill="1" applyBorder="1" applyAlignment="1" applyProtection="1">
      <alignment horizontal="center" vertical="center" wrapText="1"/>
    </xf>
    <xf numFmtId="4" fontId="6" fillId="4" borderId="10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12" xfId="0" applyNumberFormat="1" applyFont="1" applyFill="1" applyBorder="1" applyAlignment="1" applyProtection="1">
      <alignment horizontal="center" vertical="center" wrapText="1"/>
    </xf>
    <xf numFmtId="4" fontId="6" fillId="4" borderId="0" xfId="0" applyNumberFormat="1" applyFont="1" applyFill="1" applyBorder="1" applyAlignment="1" applyProtection="1">
      <alignment horizontal="center" vertical="center" wrapText="1"/>
    </xf>
    <xf numFmtId="4" fontId="6" fillId="4" borderId="13" xfId="0" applyNumberFormat="1" applyFont="1" applyFill="1" applyBorder="1" applyAlignment="1" applyProtection="1">
      <alignment horizontal="center" vertical="center" wrapText="1"/>
    </xf>
    <xf numFmtId="4" fontId="6" fillId="4" borderId="14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4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6" xfId="0" applyNumberFormat="1" applyFont="1" applyFill="1" applyBorder="1" applyAlignment="1" applyProtection="1">
      <alignment horizontal="center" vertical="center" wrapText="1"/>
    </xf>
    <xf numFmtId="0" fontId="6" fillId="4" borderId="10" xfId="0" applyNumberFormat="1" applyFont="1" applyFill="1" applyBorder="1" applyAlignment="1" applyProtection="1">
      <alignment horizontal="center" vertical="center" wrapText="1"/>
    </xf>
    <xf numFmtId="0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12" xfId="0" applyNumberFormat="1" applyFont="1" applyFill="1" applyBorder="1" applyAlignment="1" applyProtection="1">
      <alignment horizontal="center" vertical="center" wrapText="1"/>
    </xf>
    <xf numFmtId="0" fontId="6" fillId="4" borderId="0" xfId="0" applyNumberFormat="1" applyFont="1" applyFill="1" applyBorder="1" applyAlignment="1" applyProtection="1">
      <alignment horizontal="center" vertical="center" wrapText="1"/>
    </xf>
    <xf numFmtId="0" fontId="6" fillId="4" borderId="13" xfId="0" applyNumberFormat="1" applyFont="1" applyFill="1" applyBorder="1" applyAlignment="1" applyProtection="1">
      <alignment horizontal="center" vertical="center" wrapText="1"/>
    </xf>
    <xf numFmtId="0" fontId="6" fillId="4" borderId="14" xfId="0" applyNumberFormat="1" applyFont="1" applyFill="1" applyBorder="1" applyAlignment="1" applyProtection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</cellXfs>
  <cellStyles count="6">
    <cellStyle name="Normal" xfId="0" builtinId="0"/>
    <cellStyle name="Normal 2" xfId="2"/>
    <cellStyle name="Normal 2 2" xfId="3"/>
    <cellStyle name="Normal 3" xfId="4"/>
    <cellStyle name="Обычный 2" xfId="1"/>
    <cellStyle name="Обычный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4" sqref="E4:I6"/>
    </sheetView>
  </sheetViews>
  <sheetFormatPr defaultRowHeight="13.5" x14ac:dyDescent="0.25"/>
  <cols>
    <col min="1" max="1" width="4.375" style="1" customWidth="1"/>
    <col min="2" max="2" width="14.375" style="2" customWidth="1"/>
    <col min="3" max="3" width="13.375" style="1" customWidth="1"/>
    <col min="4" max="4" width="11.875" style="1" customWidth="1"/>
    <col min="5" max="5" width="13.75" style="1" customWidth="1"/>
    <col min="6" max="6" width="12.625" style="23" customWidth="1"/>
    <col min="7" max="7" width="15.5" style="1" customWidth="1"/>
    <col min="8" max="8" width="11.75" style="1" customWidth="1"/>
    <col min="9" max="9" width="11.625" style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10.875" style="1" customWidth="1"/>
    <col min="15" max="15" width="11.75" style="1" customWidth="1"/>
    <col min="16" max="16" width="12.875" style="1" customWidth="1"/>
    <col min="17" max="18" width="13" style="1" customWidth="1"/>
    <col min="19" max="19" width="13.125" style="1" customWidth="1"/>
    <col min="20" max="21" width="12.5" style="1" customWidth="1"/>
    <col min="22" max="23" width="11.75" style="1" customWidth="1"/>
    <col min="24" max="24" width="11.875" style="1" customWidth="1"/>
    <col min="25" max="25" width="12.125" style="1" customWidth="1"/>
    <col min="26" max="26" width="11.375" style="1" customWidth="1"/>
    <col min="27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5" width="14.125" style="1" customWidth="1"/>
    <col min="36" max="36" width="10.37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11.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9.875" style="1" customWidth="1"/>
    <col min="59" max="59" width="10.87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66" width="11.875" style="1" customWidth="1"/>
    <col min="67" max="68" width="11.75" style="1" customWidth="1"/>
    <col min="69" max="70" width="10.75" style="1" customWidth="1"/>
    <col min="71" max="71" width="13.125" style="1" customWidth="1"/>
    <col min="72" max="72" width="10.75" style="1" customWidth="1"/>
    <col min="73" max="73" width="10.5" style="1" customWidth="1"/>
    <col min="74" max="74" width="11.375" style="1" customWidth="1"/>
    <col min="75" max="75" width="10.875" style="1" customWidth="1"/>
    <col min="76" max="76" width="11.625" style="1" customWidth="1"/>
    <col min="77" max="77" width="8.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7" width="9.875" style="1" customWidth="1"/>
    <col min="88" max="88" width="11.25" style="1" customWidth="1"/>
    <col min="89" max="89" width="9.375" style="1" customWidth="1"/>
    <col min="90" max="90" width="12.25" style="1" customWidth="1"/>
    <col min="91" max="91" width="11.25" style="1" customWidth="1"/>
    <col min="92" max="92" width="14.75" style="1" customWidth="1"/>
    <col min="93" max="93" width="11.75" style="1" customWidth="1"/>
    <col min="94" max="94" width="11.625" style="1" customWidth="1"/>
    <col min="95" max="96" width="11" style="1" customWidth="1"/>
    <col min="97" max="97" width="11.75" style="1" customWidth="1"/>
    <col min="98" max="98" width="12.375" style="1" customWidth="1"/>
    <col min="99" max="99" width="13.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5" width="8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0.75" style="1" customWidth="1"/>
    <col min="119" max="119" width="10" style="1" customWidth="1"/>
    <col min="120" max="121" width="8" style="1" customWidth="1"/>
    <col min="122" max="122" width="8.875" style="1" customWidth="1"/>
    <col min="123" max="123" width="9.625" style="1" customWidth="1"/>
    <col min="124" max="125" width="10" style="1" customWidth="1"/>
    <col min="126" max="126" width="8.125" style="1" customWidth="1"/>
    <col min="127" max="127" width="11.7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4" width="10.75" style="1" customWidth="1"/>
    <col min="135" max="135" width="12.75" style="1" customWidth="1"/>
    <col min="136" max="137" width="7.25" style="1"/>
    <col min="138" max="138" width="10.125" style="1" customWidth="1"/>
    <col min="139" max="16384" width="9" style="1"/>
  </cols>
  <sheetData>
    <row r="1" spans="1:135" ht="18.75" customHeight="1" x14ac:dyDescent="0.25">
      <c r="C1" s="36" t="s">
        <v>96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26.25" customHeight="1" x14ac:dyDescent="0.25">
      <c r="C2" s="84" t="s">
        <v>100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Q2" s="6"/>
      <c r="R2" s="6"/>
      <c r="T2" s="85"/>
      <c r="U2" s="85"/>
      <c r="V2" s="85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25">
      <c r="C3" s="9"/>
      <c r="D3" s="9"/>
      <c r="E3" s="9"/>
      <c r="F3" s="10"/>
      <c r="G3" s="9"/>
      <c r="H3" s="9"/>
      <c r="I3" s="9"/>
      <c r="J3" s="9"/>
      <c r="K3" s="9"/>
      <c r="L3" s="86" t="s">
        <v>10</v>
      </c>
      <c r="M3" s="86"/>
      <c r="N3" s="86"/>
      <c r="O3" s="86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 x14ac:dyDescent="0.25">
      <c r="A4" s="117" t="s">
        <v>6</v>
      </c>
      <c r="B4" s="117" t="s">
        <v>9</v>
      </c>
      <c r="C4" s="120" t="s">
        <v>4</v>
      </c>
      <c r="D4" s="120" t="s">
        <v>5</v>
      </c>
      <c r="E4" s="123" t="s">
        <v>11</v>
      </c>
      <c r="F4" s="124"/>
      <c r="G4" s="124"/>
      <c r="H4" s="124"/>
      <c r="I4" s="125"/>
      <c r="J4" s="132" t="s">
        <v>87</v>
      </c>
      <c r="K4" s="133"/>
      <c r="L4" s="133"/>
      <c r="M4" s="133"/>
      <c r="N4" s="134"/>
      <c r="O4" s="103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5"/>
      <c r="DF4" s="37" t="s">
        <v>12</v>
      </c>
      <c r="DG4" s="107" t="s">
        <v>13</v>
      </c>
      <c r="DH4" s="108"/>
      <c r="DI4" s="109"/>
      <c r="DJ4" s="116" t="s">
        <v>3</v>
      </c>
      <c r="DK4" s="116"/>
      <c r="DL4" s="116"/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6"/>
      <c r="DY4" s="116"/>
      <c r="DZ4" s="116"/>
      <c r="EA4" s="116"/>
      <c r="EB4" s="37" t="s">
        <v>14</v>
      </c>
      <c r="EC4" s="87" t="s">
        <v>15</v>
      </c>
      <c r="ED4" s="88"/>
      <c r="EE4" s="89"/>
    </row>
    <row r="5" spans="1:135" s="11" customFormat="1" ht="15" customHeight="1" x14ac:dyDescent="0.25">
      <c r="A5" s="118"/>
      <c r="B5" s="118"/>
      <c r="C5" s="121"/>
      <c r="D5" s="121"/>
      <c r="E5" s="126"/>
      <c r="F5" s="127"/>
      <c r="G5" s="127"/>
      <c r="H5" s="127"/>
      <c r="I5" s="128"/>
      <c r="J5" s="135"/>
      <c r="K5" s="136"/>
      <c r="L5" s="136"/>
      <c r="M5" s="136"/>
      <c r="N5" s="137"/>
      <c r="O5" s="96" t="s">
        <v>7</v>
      </c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8"/>
      <c r="AV5" s="99" t="s">
        <v>2</v>
      </c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51" t="s">
        <v>8</v>
      </c>
      <c r="BL5" s="52"/>
      <c r="BM5" s="52"/>
      <c r="BN5" s="100" t="s">
        <v>16</v>
      </c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2"/>
      <c r="CE5" s="75" t="s">
        <v>0</v>
      </c>
      <c r="CF5" s="73"/>
      <c r="CG5" s="73"/>
      <c r="CH5" s="73"/>
      <c r="CI5" s="73"/>
      <c r="CJ5" s="73"/>
      <c r="CK5" s="73"/>
      <c r="CL5" s="73"/>
      <c r="CM5" s="106"/>
      <c r="CN5" s="100" t="s">
        <v>1</v>
      </c>
      <c r="CO5" s="101"/>
      <c r="CP5" s="101"/>
      <c r="CQ5" s="101"/>
      <c r="CR5" s="101"/>
      <c r="CS5" s="101"/>
      <c r="CT5" s="101"/>
      <c r="CU5" s="101"/>
      <c r="CV5" s="101"/>
      <c r="CW5" s="99" t="s">
        <v>17</v>
      </c>
      <c r="CX5" s="99"/>
      <c r="CY5" s="99"/>
      <c r="CZ5" s="51" t="s">
        <v>18</v>
      </c>
      <c r="DA5" s="52"/>
      <c r="DB5" s="53"/>
      <c r="DC5" s="51" t="s">
        <v>19</v>
      </c>
      <c r="DD5" s="52"/>
      <c r="DE5" s="53"/>
      <c r="DF5" s="38"/>
      <c r="DG5" s="110"/>
      <c r="DH5" s="111"/>
      <c r="DI5" s="112"/>
      <c r="DJ5" s="59"/>
      <c r="DK5" s="59"/>
      <c r="DL5" s="60"/>
      <c r="DM5" s="60"/>
      <c r="DN5" s="60"/>
      <c r="DO5" s="60"/>
      <c r="DP5" s="51" t="s">
        <v>20</v>
      </c>
      <c r="DQ5" s="52"/>
      <c r="DR5" s="53"/>
      <c r="DS5" s="57"/>
      <c r="DT5" s="58"/>
      <c r="DU5" s="58"/>
      <c r="DV5" s="58"/>
      <c r="DW5" s="58"/>
      <c r="DX5" s="58"/>
      <c r="DY5" s="58"/>
      <c r="DZ5" s="58"/>
      <c r="EA5" s="58"/>
      <c r="EB5" s="38"/>
      <c r="EC5" s="90"/>
      <c r="ED5" s="91"/>
      <c r="EE5" s="92"/>
    </row>
    <row r="6" spans="1:135" s="11" customFormat="1" ht="105" customHeight="1" x14ac:dyDescent="0.25">
      <c r="A6" s="118"/>
      <c r="B6" s="118"/>
      <c r="C6" s="121"/>
      <c r="D6" s="121"/>
      <c r="E6" s="129"/>
      <c r="F6" s="130"/>
      <c r="G6" s="130"/>
      <c r="H6" s="130"/>
      <c r="I6" s="131"/>
      <c r="J6" s="138"/>
      <c r="K6" s="139"/>
      <c r="L6" s="139"/>
      <c r="M6" s="139"/>
      <c r="N6" s="140"/>
      <c r="O6" s="81" t="s">
        <v>21</v>
      </c>
      <c r="P6" s="82"/>
      <c r="Q6" s="82"/>
      <c r="R6" s="82"/>
      <c r="S6" s="83"/>
      <c r="T6" s="61" t="s">
        <v>22</v>
      </c>
      <c r="U6" s="62"/>
      <c r="V6" s="62"/>
      <c r="W6" s="62"/>
      <c r="X6" s="63"/>
      <c r="Y6" s="61" t="s">
        <v>23</v>
      </c>
      <c r="Z6" s="62"/>
      <c r="AA6" s="62"/>
      <c r="AB6" s="62"/>
      <c r="AC6" s="63"/>
      <c r="AD6" s="61" t="s">
        <v>24</v>
      </c>
      <c r="AE6" s="62"/>
      <c r="AF6" s="62"/>
      <c r="AG6" s="62"/>
      <c r="AH6" s="63"/>
      <c r="AI6" s="61" t="s">
        <v>25</v>
      </c>
      <c r="AJ6" s="62"/>
      <c r="AK6" s="62"/>
      <c r="AL6" s="62"/>
      <c r="AM6" s="63"/>
      <c r="AN6" s="61" t="s">
        <v>26</v>
      </c>
      <c r="AO6" s="62"/>
      <c r="AP6" s="62"/>
      <c r="AQ6" s="62"/>
      <c r="AR6" s="63"/>
      <c r="AS6" s="64" t="s">
        <v>27</v>
      </c>
      <c r="AT6" s="64"/>
      <c r="AU6" s="64"/>
      <c r="AV6" s="65" t="s">
        <v>28</v>
      </c>
      <c r="AW6" s="66"/>
      <c r="AX6" s="66"/>
      <c r="AY6" s="65" t="s">
        <v>29</v>
      </c>
      <c r="AZ6" s="66"/>
      <c r="BA6" s="67"/>
      <c r="BB6" s="68" t="s">
        <v>30</v>
      </c>
      <c r="BC6" s="69"/>
      <c r="BD6" s="70"/>
      <c r="BE6" s="68" t="s">
        <v>31</v>
      </c>
      <c r="BF6" s="69"/>
      <c r="BG6" s="69"/>
      <c r="BH6" s="76" t="s">
        <v>32</v>
      </c>
      <c r="BI6" s="77"/>
      <c r="BJ6" s="77"/>
      <c r="BK6" s="54"/>
      <c r="BL6" s="55"/>
      <c r="BM6" s="55"/>
      <c r="BN6" s="78" t="s">
        <v>33</v>
      </c>
      <c r="BO6" s="79"/>
      <c r="BP6" s="79"/>
      <c r="BQ6" s="79"/>
      <c r="BR6" s="80"/>
      <c r="BS6" s="74" t="s">
        <v>34</v>
      </c>
      <c r="BT6" s="74"/>
      <c r="BU6" s="74"/>
      <c r="BV6" s="74" t="s">
        <v>35</v>
      </c>
      <c r="BW6" s="74"/>
      <c r="BX6" s="74"/>
      <c r="BY6" s="74" t="s">
        <v>36</v>
      </c>
      <c r="BZ6" s="74"/>
      <c r="CA6" s="74"/>
      <c r="CB6" s="74" t="s">
        <v>37</v>
      </c>
      <c r="CC6" s="74"/>
      <c r="CD6" s="74"/>
      <c r="CE6" s="74" t="s">
        <v>88</v>
      </c>
      <c r="CF6" s="74"/>
      <c r="CG6" s="74"/>
      <c r="CH6" s="75" t="s">
        <v>89</v>
      </c>
      <c r="CI6" s="73"/>
      <c r="CJ6" s="73"/>
      <c r="CK6" s="74" t="s">
        <v>38</v>
      </c>
      <c r="CL6" s="74"/>
      <c r="CM6" s="74"/>
      <c r="CN6" s="71" t="s">
        <v>39</v>
      </c>
      <c r="CO6" s="72"/>
      <c r="CP6" s="73"/>
      <c r="CQ6" s="74" t="s">
        <v>40</v>
      </c>
      <c r="CR6" s="74"/>
      <c r="CS6" s="74"/>
      <c r="CT6" s="75" t="s">
        <v>90</v>
      </c>
      <c r="CU6" s="73"/>
      <c r="CV6" s="73"/>
      <c r="CW6" s="99"/>
      <c r="CX6" s="99"/>
      <c r="CY6" s="99"/>
      <c r="CZ6" s="54"/>
      <c r="DA6" s="55"/>
      <c r="DB6" s="56"/>
      <c r="DC6" s="54"/>
      <c r="DD6" s="55"/>
      <c r="DE6" s="56"/>
      <c r="DF6" s="38"/>
      <c r="DG6" s="113"/>
      <c r="DH6" s="114"/>
      <c r="DI6" s="115"/>
      <c r="DJ6" s="51" t="s">
        <v>91</v>
      </c>
      <c r="DK6" s="52"/>
      <c r="DL6" s="53"/>
      <c r="DM6" s="51" t="s">
        <v>92</v>
      </c>
      <c r="DN6" s="52"/>
      <c r="DO6" s="53"/>
      <c r="DP6" s="54"/>
      <c r="DQ6" s="55"/>
      <c r="DR6" s="56"/>
      <c r="DS6" s="51" t="s">
        <v>93</v>
      </c>
      <c r="DT6" s="52"/>
      <c r="DU6" s="53"/>
      <c r="DV6" s="51" t="s">
        <v>94</v>
      </c>
      <c r="DW6" s="52"/>
      <c r="DX6" s="53"/>
      <c r="DY6" s="49" t="s">
        <v>95</v>
      </c>
      <c r="DZ6" s="50"/>
      <c r="EA6" s="50"/>
      <c r="EB6" s="38"/>
      <c r="EC6" s="93"/>
      <c r="ED6" s="94"/>
      <c r="EE6" s="95"/>
    </row>
    <row r="7" spans="1:135" s="12" customFormat="1" ht="36" customHeight="1" x14ac:dyDescent="0.25">
      <c r="A7" s="118"/>
      <c r="B7" s="118"/>
      <c r="C7" s="121"/>
      <c r="D7" s="121"/>
      <c r="E7" s="41" t="s">
        <v>41</v>
      </c>
      <c r="F7" s="45" t="s">
        <v>44</v>
      </c>
      <c r="G7" s="46"/>
      <c r="H7" s="46"/>
      <c r="I7" s="47"/>
      <c r="J7" s="41" t="s">
        <v>41</v>
      </c>
      <c r="K7" s="45" t="s">
        <v>44</v>
      </c>
      <c r="L7" s="46"/>
      <c r="M7" s="46"/>
      <c r="N7" s="47"/>
      <c r="O7" s="41" t="s">
        <v>41</v>
      </c>
      <c r="P7" s="45" t="s">
        <v>44</v>
      </c>
      <c r="Q7" s="46"/>
      <c r="R7" s="46"/>
      <c r="S7" s="47"/>
      <c r="T7" s="41" t="s">
        <v>41</v>
      </c>
      <c r="U7" s="45" t="s">
        <v>44</v>
      </c>
      <c r="V7" s="46"/>
      <c r="W7" s="46"/>
      <c r="X7" s="47"/>
      <c r="Y7" s="41" t="s">
        <v>41</v>
      </c>
      <c r="Z7" s="45" t="s">
        <v>44</v>
      </c>
      <c r="AA7" s="46"/>
      <c r="AB7" s="46"/>
      <c r="AC7" s="47"/>
      <c r="AD7" s="41" t="s">
        <v>41</v>
      </c>
      <c r="AE7" s="45" t="s">
        <v>44</v>
      </c>
      <c r="AF7" s="46"/>
      <c r="AG7" s="46"/>
      <c r="AH7" s="47"/>
      <c r="AI7" s="41" t="s">
        <v>41</v>
      </c>
      <c r="AJ7" s="45" t="s">
        <v>44</v>
      </c>
      <c r="AK7" s="46"/>
      <c r="AL7" s="46"/>
      <c r="AM7" s="47"/>
      <c r="AN7" s="41" t="s">
        <v>41</v>
      </c>
      <c r="AO7" s="45" t="s">
        <v>44</v>
      </c>
      <c r="AP7" s="46"/>
      <c r="AQ7" s="46"/>
      <c r="AR7" s="47"/>
      <c r="AS7" s="41" t="s">
        <v>41</v>
      </c>
      <c r="AT7" s="43" t="s">
        <v>44</v>
      </c>
      <c r="AU7" s="44"/>
      <c r="AV7" s="41" t="s">
        <v>41</v>
      </c>
      <c r="AW7" s="43" t="s">
        <v>44</v>
      </c>
      <c r="AX7" s="44"/>
      <c r="AY7" s="41" t="s">
        <v>41</v>
      </c>
      <c r="AZ7" s="43" t="s">
        <v>44</v>
      </c>
      <c r="BA7" s="44"/>
      <c r="BB7" s="41" t="s">
        <v>41</v>
      </c>
      <c r="BC7" s="43" t="s">
        <v>44</v>
      </c>
      <c r="BD7" s="44"/>
      <c r="BE7" s="41" t="s">
        <v>41</v>
      </c>
      <c r="BF7" s="43" t="s">
        <v>44</v>
      </c>
      <c r="BG7" s="44"/>
      <c r="BH7" s="41" t="s">
        <v>41</v>
      </c>
      <c r="BI7" s="43" t="s">
        <v>44</v>
      </c>
      <c r="BJ7" s="44"/>
      <c r="BK7" s="41" t="s">
        <v>41</v>
      </c>
      <c r="BL7" s="43" t="s">
        <v>44</v>
      </c>
      <c r="BM7" s="44"/>
      <c r="BN7" s="41" t="s">
        <v>41</v>
      </c>
      <c r="BO7" s="43" t="s">
        <v>44</v>
      </c>
      <c r="BP7" s="48"/>
      <c r="BQ7" s="48"/>
      <c r="BR7" s="44"/>
      <c r="BS7" s="41" t="s">
        <v>41</v>
      </c>
      <c r="BT7" s="43" t="s">
        <v>44</v>
      </c>
      <c r="BU7" s="44"/>
      <c r="BV7" s="41" t="s">
        <v>41</v>
      </c>
      <c r="BW7" s="43" t="s">
        <v>44</v>
      </c>
      <c r="BX7" s="44"/>
      <c r="BY7" s="41" t="s">
        <v>41</v>
      </c>
      <c r="BZ7" s="43" t="s">
        <v>44</v>
      </c>
      <c r="CA7" s="44"/>
      <c r="CB7" s="41" t="s">
        <v>41</v>
      </c>
      <c r="CC7" s="43" t="s">
        <v>44</v>
      </c>
      <c r="CD7" s="44"/>
      <c r="CE7" s="41" t="s">
        <v>41</v>
      </c>
      <c r="CF7" s="43" t="s">
        <v>44</v>
      </c>
      <c r="CG7" s="44"/>
      <c r="CH7" s="41" t="s">
        <v>41</v>
      </c>
      <c r="CI7" s="43" t="s">
        <v>44</v>
      </c>
      <c r="CJ7" s="44"/>
      <c r="CK7" s="41" t="s">
        <v>41</v>
      </c>
      <c r="CL7" s="43" t="s">
        <v>44</v>
      </c>
      <c r="CM7" s="44"/>
      <c r="CN7" s="41" t="s">
        <v>41</v>
      </c>
      <c r="CO7" s="43" t="s">
        <v>44</v>
      </c>
      <c r="CP7" s="44"/>
      <c r="CQ7" s="41" t="s">
        <v>41</v>
      </c>
      <c r="CR7" s="43" t="s">
        <v>44</v>
      </c>
      <c r="CS7" s="44"/>
      <c r="CT7" s="41" t="s">
        <v>41</v>
      </c>
      <c r="CU7" s="43" t="s">
        <v>44</v>
      </c>
      <c r="CV7" s="44"/>
      <c r="CW7" s="41" t="s">
        <v>41</v>
      </c>
      <c r="CX7" s="43" t="s">
        <v>44</v>
      </c>
      <c r="CY7" s="44"/>
      <c r="CZ7" s="41" t="s">
        <v>41</v>
      </c>
      <c r="DA7" s="43" t="s">
        <v>44</v>
      </c>
      <c r="DB7" s="44"/>
      <c r="DC7" s="41" t="s">
        <v>41</v>
      </c>
      <c r="DD7" s="43" t="s">
        <v>44</v>
      </c>
      <c r="DE7" s="44"/>
      <c r="DF7" s="38"/>
      <c r="DG7" s="41" t="s">
        <v>41</v>
      </c>
      <c r="DH7" s="43" t="s">
        <v>44</v>
      </c>
      <c r="DI7" s="44"/>
      <c r="DJ7" s="41" t="s">
        <v>41</v>
      </c>
      <c r="DK7" s="43" t="s">
        <v>44</v>
      </c>
      <c r="DL7" s="44"/>
      <c r="DM7" s="41" t="s">
        <v>41</v>
      </c>
      <c r="DN7" s="43" t="s">
        <v>44</v>
      </c>
      <c r="DO7" s="44"/>
      <c r="DP7" s="41" t="s">
        <v>41</v>
      </c>
      <c r="DQ7" s="43" t="s">
        <v>44</v>
      </c>
      <c r="DR7" s="44"/>
      <c r="DS7" s="41" t="s">
        <v>41</v>
      </c>
      <c r="DT7" s="43" t="s">
        <v>44</v>
      </c>
      <c r="DU7" s="44"/>
      <c r="DV7" s="41" t="s">
        <v>41</v>
      </c>
      <c r="DW7" s="43" t="s">
        <v>44</v>
      </c>
      <c r="DX7" s="44"/>
      <c r="DY7" s="41" t="s">
        <v>41</v>
      </c>
      <c r="DZ7" s="43" t="s">
        <v>44</v>
      </c>
      <c r="EA7" s="44"/>
      <c r="EB7" s="38"/>
      <c r="EC7" s="41" t="s">
        <v>41</v>
      </c>
      <c r="ED7" s="43" t="s">
        <v>44</v>
      </c>
      <c r="EE7" s="44"/>
    </row>
    <row r="8" spans="1:135" s="12" customFormat="1" ht="60" customHeight="1" x14ac:dyDescent="0.25">
      <c r="A8" s="119"/>
      <c r="B8" s="119"/>
      <c r="C8" s="122"/>
      <c r="D8" s="122"/>
      <c r="E8" s="42"/>
      <c r="F8" s="33" t="s">
        <v>97</v>
      </c>
      <c r="G8" s="32" t="s">
        <v>98</v>
      </c>
      <c r="H8" s="32" t="s">
        <v>99</v>
      </c>
      <c r="I8" s="32" t="s">
        <v>43</v>
      </c>
      <c r="J8" s="42"/>
      <c r="K8" s="33" t="s">
        <v>97</v>
      </c>
      <c r="L8" s="32" t="s">
        <v>98</v>
      </c>
      <c r="M8" s="32" t="s">
        <v>99</v>
      </c>
      <c r="N8" s="32" t="s">
        <v>43</v>
      </c>
      <c r="O8" s="42"/>
      <c r="P8" s="13" t="s">
        <v>97</v>
      </c>
      <c r="Q8" s="14" t="s">
        <v>98</v>
      </c>
      <c r="R8" s="14" t="s">
        <v>99</v>
      </c>
      <c r="S8" s="14" t="s">
        <v>43</v>
      </c>
      <c r="T8" s="42"/>
      <c r="U8" s="13" t="s">
        <v>97</v>
      </c>
      <c r="V8" s="14" t="s">
        <v>98</v>
      </c>
      <c r="W8" s="14" t="s">
        <v>99</v>
      </c>
      <c r="X8" s="14" t="s">
        <v>43</v>
      </c>
      <c r="Y8" s="42"/>
      <c r="Z8" s="13" t="s">
        <v>97</v>
      </c>
      <c r="AA8" s="14" t="s">
        <v>98</v>
      </c>
      <c r="AB8" s="14" t="s">
        <v>99</v>
      </c>
      <c r="AC8" s="14" t="s">
        <v>43</v>
      </c>
      <c r="AD8" s="42"/>
      <c r="AE8" s="13" t="s">
        <v>97</v>
      </c>
      <c r="AF8" s="14" t="s">
        <v>98</v>
      </c>
      <c r="AG8" s="14" t="s">
        <v>99</v>
      </c>
      <c r="AH8" s="14" t="s">
        <v>43</v>
      </c>
      <c r="AI8" s="42"/>
      <c r="AJ8" s="13" t="s">
        <v>97</v>
      </c>
      <c r="AK8" s="14" t="s">
        <v>98</v>
      </c>
      <c r="AL8" s="14" t="s">
        <v>99</v>
      </c>
      <c r="AM8" s="14" t="s">
        <v>43</v>
      </c>
      <c r="AN8" s="42"/>
      <c r="AO8" s="13" t="s">
        <v>97</v>
      </c>
      <c r="AP8" s="14" t="s">
        <v>98</v>
      </c>
      <c r="AQ8" s="14" t="s">
        <v>99</v>
      </c>
      <c r="AR8" s="14" t="s">
        <v>43</v>
      </c>
      <c r="AS8" s="42"/>
      <c r="AT8" s="13" t="s">
        <v>97</v>
      </c>
      <c r="AU8" s="14" t="s">
        <v>98</v>
      </c>
      <c r="AV8" s="42"/>
      <c r="AW8" s="13" t="s">
        <v>97</v>
      </c>
      <c r="AX8" s="14" t="s">
        <v>98</v>
      </c>
      <c r="AY8" s="42"/>
      <c r="AZ8" s="13" t="s">
        <v>97</v>
      </c>
      <c r="BA8" s="14" t="s">
        <v>98</v>
      </c>
      <c r="BB8" s="42"/>
      <c r="BC8" s="13" t="s">
        <v>97</v>
      </c>
      <c r="BD8" s="14" t="s">
        <v>98</v>
      </c>
      <c r="BE8" s="42"/>
      <c r="BF8" s="13" t="s">
        <v>97</v>
      </c>
      <c r="BG8" s="14" t="s">
        <v>98</v>
      </c>
      <c r="BH8" s="42"/>
      <c r="BI8" s="13" t="s">
        <v>97</v>
      </c>
      <c r="BJ8" s="14" t="s">
        <v>98</v>
      </c>
      <c r="BK8" s="42"/>
      <c r="BL8" s="13" t="s">
        <v>97</v>
      </c>
      <c r="BM8" s="14" t="s">
        <v>98</v>
      </c>
      <c r="BN8" s="42"/>
      <c r="BO8" s="13" t="s">
        <v>97</v>
      </c>
      <c r="BP8" s="14" t="s">
        <v>98</v>
      </c>
      <c r="BQ8" s="14" t="s">
        <v>99</v>
      </c>
      <c r="BR8" s="14" t="s">
        <v>43</v>
      </c>
      <c r="BS8" s="42"/>
      <c r="BT8" s="13" t="s">
        <v>97</v>
      </c>
      <c r="BU8" s="14" t="s">
        <v>98</v>
      </c>
      <c r="BV8" s="42"/>
      <c r="BW8" s="13" t="s">
        <v>97</v>
      </c>
      <c r="BX8" s="14" t="s">
        <v>98</v>
      </c>
      <c r="BY8" s="42"/>
      <c r="BZ8" s="13" t="s">
        <v>97</v>
      </c>
      <c r="CA8" s="14" t="s">
        <v>98</v>
      </c>
      <c r="CB8" s="42"/>
      <c r="CC8" s="13" t="s">
        <v>97</v>
      </c>
      <c r="CD8" s="14" t="s">
        <v>98</v>
      </c>
      <c r="CE8" s="42"/>
      <c r="CF8" s="13" t="s">
        <v>97</v>
      </c>
      <c r="CG8" s="14" t="s">
        <v>98</v>
      </c>
      <c r="CH8" s="42"/>
      <c r="CI8" s="13" t="s">
        <v>97</v>
      </c>
      <c r="CJ8" s="14" t="s">
        <v>98</v>
      </c>
      <c r="CK8" s="42"/>
      <c r="CL8" s="13" t="s">
        <v>97</v>
      </c>
      <c r="CM8" s="14" t="s">
        <v>98</v>
      </c>
      <c r="CN8" s="42"/>
      <c r="CO8" s="13" t="s">
        <v>97</v>
      </c>
      <c r="CP8" s="14" t="s">
        <v>98</v>
      </c>
      <c r="CQ8" s="42"/>
      <c r="CR8" s="13" t="s">
        <v>97</v>
      </c>
      <c r="CS8" s="14" t="s">
        <v>98</v>
      </c>
      <c r="CT8" s="42"/>
      <c r="CU8" s="13" t="s">
        <v>97</v>
      </c>
      <c r="CV8" s="14" t="s">
        <v>98</v>
      </c>
      <c r="CW8" s="42"/>
      <c r="CX8" s="13" t="s">
        <v>97</v>
      </c>
      <c r="CY8" s="14" t="s">
        <v>98</v>
      </c>
      <c r="CZ8" s="42"/>
      <c r="DA8" s="13" t="s">
        <v>97</v>
      </c>
      <c r="DB8" s="14" t="s">
        <v>98</v>
      </c>
      <c r="DC8" s="42"/>
      <c r="DD8" s="13" t="s">
        <v>97</v>
      </c>
      <c r="DE8" s="14" t="s">
        <v>98</v>
      </c>
      <c r="DF8" s="39"/>
      <c r="DG8" s="42"/>
      <c r="DH8" s="13" t="s">
        <v>97</v>
      </c>
      <c r="DI8" s="14" t="s">
        <v>98</v>
      </c>
      <c r="DJ8" s="42"/>
      <c r="DK8" s="13" t="s">
        <v>97</v>
      </c>
      <c r="DL8" s="14" t="s">
        <v>98</v>
      </c>
      <c r="DM8" s="42"/>
      <c r="DN8" s="13" t="s">
        <v>97</v>
      </c>
      <c r="DO8" s="14" t="s">
        <v>98</v>
      </c>
      <c r="DP8" s="42"/>
      <c r="DQ8" s="13" t="s">
        <v>97</v>
      </c>
      <c r="DR8" s="14" t="s">
        <v>98</v>
      </c>
      <c r="DS8" s="42"/>
      <c r="DT8" s="13" t="s">
        <v>97</v>
      </c>
      <c r="DU8" s="14" t="s">
        <v>98</v>
      </c>
      <c r="DV8" s="42"/>
      <c r="DW8" s="13" t="s">
        <v>97</v>
      </c>
      <c r="DX8" s="14" t="s">
        <v>98</v>
      </c>
      <c r="DY8" s="42"/>
      <c r="DZ8" s="13" t="s">
        <v>97</v>
      </c>
      <c r="EA8" s="14" t="s">
        <v>98</v>
      </c>
      <c r="EB8" s="39"/>
      <c r="EC8" s="42"/>
      <c r="ED8" s="13" t="s">
        <v>97</v>
      </c>
      <c r="EE8" s="14" t="s">
        <v>98</v>
      </c>
    </row>
    <row r="9" spans="1:135" s="15" customFormat="1" ht="15.6" customHeight="1" x14ac:dyDescent="0.2">
      <c r="A9" s="34"/>
      <c r="B9" s="34">
        <v>1</v>
      </c>
      <c r="C9" s="35">
        <v>2</v>
      </c>
      <c r="D9" s="34">
        <v>3</v>
      </c>
      <c r="E9" s="35">
        <v>4</v>
      </c>
      <c r="F9" s="34">
        <v>5</v>
      </c>
      <c r="G9" s="35">
        <v>6</v>
      </c>
      <c r="H9" s="34">
        <v>7</v>
      </c>
      <c r="I9" s="35">
        <v>8</v>
      </c>
      <c r="J9" s="34">
        <v>9</v>
      </c>
      <c r="K9" s="35">
        <v>10</v>
      </c>
      <c r="L9" s="34">
        <v>11</v>
      </c>
      <c r="M9" s="35">
        <v>12</v>
      </c>
      <c r="N9" s="34">
        <v>13</v>
      </c>
      <c r="O9" s="35">
        <v>14</v>
      </c>
      <c r="P9" s="34">
        <v>15</v>
      </c>
      <c r="Q9" s="35">
        <v>16</v>
      </c>
      <c r="R9" s="34">
        <v>17</v>
      </c>
      <c r="S9" s="35">
        <v>18</v>
      </c>
      <c r="T9" s="34">
        <v>19</v>
      </c>
      <c r="U9" s="35">
        <v>20</v>
      </c>
      <c r="V9" s="34">
        <v>21</v>
      </c>
      <c r="W9" s="35">
        <v>22</v>
      </c>
      <c r="X9" s="34">
        <v>23</v>
      </c>
      <c r="Y9" s="35">
        <v>24</v>
      </c>
      <c r="Z9" s="34">
        <v>25</v>
      </c>
      <c r="AA9" s="35">
        <v>26</v>
      </c>
      <c r="AB9" s="34">
        <v>27</v>
      </c>
      <c r="AC9" s="35">
        <v>28</v>
      </c>
      <c r="AD9" s="34">
        <v>29</v>
      </c>
      <c r="AE9" s="35">
        <v>30</v>
      </c>
      <c r="AF9" s="34">
        <v>31</v>
      </c>
      <c r="AG9" s="35">
        <v>32</v>
      </c>
      <c r="AH9" s="34">
        <v>33</v>
      </c>
      <c r="AI9" s="35">
        <v>34</v>
      </c>
      <c r="AJ9" s="34">
        <v>35</v>
      </c>
      <c r="AK9" s="35">
        <v>36</v>
      </c>
      <c r="AL9" s="34">
        <v>37</v>
      </c>
      <c r="AM9" s="35">
        <v>38</v>
      </c>
      <c r="AN9" s="34">
        <v>39</v>
      </c>
      <c r="AO9" s="35">
        <v>40</v>
      </c>
      <c r="AP9" s="34">
        <v>41</v>
      </c>
      <c r="AQ9" s="35">
        <v>42</v>
      </c>
      <c r="AR9" s="34">
        <v>43</v>
      </c>
      <c r="AS9" s="35">
        <v>44</v>
      </c>
      <c r="AT9" s="34">
        <v>45</v>
      </c>
      <c r="AU9" s="35">
        <v>46</v>
      </c>
      <c r="AV9" s="34">
        <v>47</v>
      </c>
      <c r="AW9" s="35">
        <v>48</v>
      </c>
      <c r="AX9" s="34">
        <v>49</v>
      </c>
      <c r="AY9" s="35">
        <v>50</v>
      </c>
      <c r="AZ9" s="34">
        <v>51</v>
      </c>
      <c r="BA9" s="35">
        <v>52</v>
      </c>
      <c r="BB9" s="34">
        <v>53</v>
      </c>
      <c r="BC9" s="35">
        <v>54</v>
      </c>
      <c r="BD9" s="34">
        <v>55</v>
      </c>
      <c r="BE9" s="35">
        <v>56</v>
      </c>
      <c r="BF9" s="34">
        <v>57</v>
      </c>
      <c r="BG9" s="35">
        <v>58</v>
      </c>
      <c r="BH9" s="34">
        <v>59</v>
      </c>
      <c r="BI9" s="35">
        <v>60</v>
      </c>
      <c r="BJ9" s="34">
        <v>61</v>
      </c>
      <c r="BK9" s="35">
        <v>62</v>
      </c>
      <c r="BL9" s="34">
        <v>63</v>
      </c>
      <c r="BM9" s="35">
        <v>64</v>
      </c>
      <c r="BN9" s="34">
        <v>65</v>
      </c>
      <c r="BO9" s="35">
        <v>66</v>
      </c>
      <c r="BP9" s="34">
        <v>67</v>
      </c>
      <c r="BQ9" s="35">
        <v>68</v>
      </c>
      <c r="BR9" s="34">
        <v>69</v>
      </c>
      <c r="BS9" s="35">
        <v>70</v>
      </c>
      <c r="BT9" s="34">
        <v>71</v>
      </c>
      <c r="BU9" s="35">
        <v>72</v>
      </c>
      <c r="BV9" s="34">
        <v>73</v>
      </c>
      <c r="BW9" s="35">
        <v>74</v>
      </c>
      <c r="BX9" s="34">
        <v>75</v>
      </c>
      <c r="BY9" s="35">
        <v>76</v>
      </c>
      <c r="BZ9" s="34">
        <v>77</v>
      </c>
      <c r="CA9" s="35">
        <v>78</v>
      </c>
      <c r="CB9" s="34">
        <v>79</v>
      </c>
      <c r="CC9" s="35">
        <v>80</v>
      </c>
      <c r="CD9" s="34">
        <v>81</v>
      </c>
      <c r="CE9" s="35">
        <v>82</v>
      </c>
      <c r="CF9" s="34">
        <v>83</v>
      </c>
      <c r="CG9" s="35">
        <v>84</v>
      </c>
      <c r="CH9" s="34">
        <v>85</v>
      </c>
      <c r="CI9" s="35">
        <v>86</v>
      </c>
      <c r="CJ9" s="34">
        <v>87</v>
      </c>
      <c r="CK9" s="35">
        <v>88</v>
      </c>
      <c r="CL9" s="34">
        <v>89</v>
      </c>
      <c r="CM9" s="35">
        <v>90</v>
      </c>
      <c r="CN9" s="34">
        <v>91</v>
      </c>
      <c r="CO9" s="35">
        <v>92</v>
      </c>
      <c r="CP9" s="34">
        <v>93</v>
      </c>
      <c r="CQ9" s="35">
        <v>94</v>
      </c>
      <c r="CR9" s="34">
        <v>95</v>
      </c>
      <c r="CS9" s="35">
        <v>96</v>
      </c>
      <c r="CT9" s="34">
        <v>97</v>
      </c>
      <c r="CU9" s="35">
        <v>98</v>
      </c>
      <c r="CV9" s="34">
        <v>99</v>
      </c>
      <c r="CW9" s="35">
        <v>100</v>
      </c>
      <c r="CX9" s="34">
        <v>101</v>
      </c>
      <c r="CY9" s="35">
        <v>102</v>
      </c>
      <c r="CZ9" s="34">
        <v>103</v>
      </c>
      <c r="DA9" s="35">
        <v>104</v>
      </c>
      <c r="DB9" s="34">
        <v>105</v>
      </c>
      <c r="DC9" s="35">
        <v>106</v>
      </c>
      <c r="DD9" s="34">
        <v>107</v>
      </c>
      <c r="DE9" s="35">
        <v>108</v>
      </c>
      <c r="DF9" s="34">
        <v>109</v>
      </c>
      <c r="DG9" s="35">
        <v>110</v>
      </c>
      <c r="DH9" s="34">
        <v>111</v>
      </c>
      <c r="DI9" s="35">
        <v>112</v>
      </c>
      <c r="DJ9" s="34">
        <v>113</v>
      </c>
      <c r="DK9" s="35">
        <v>114</v>
      </c>
      <c r="DL9" s="34">
        <v>115</v>
      </c>
      <c r="DM9" s="35">
        <v>116</v>
      </c>
      <c r="DN9" s="34">
        <v>117</v>
      </c>
      <c r="DO9" s="35">
        <v>118</v>
      </c>
      <c r="DP9" s="34">
        <v>119</v>
      </c>
      <c r="DQ9" s="35">
        <v>120</v>
      </c>
      <c r="DR9" s="34">
        <v>121</v>
      </c>
      <c r="DS9" s="35">
        <v>122</v>
      </c>
      <c r="DT9" s="34">
        <v>123</v>
      </c>
      <c r="DU9" s="35">
        <v>124</v>
      </c>
      <c r="DV9" s="34">
        <v>125</v>
      </c>
      <c r="DW9" s="35">
        <v>126</v>
      </c>
      <c r="DX9" s="34">
        <v>127</v>
      </c>
      <c r="DY9" s="35">
        <v>128</v>
      </c>
      <c r="DZ9" s="34">
        <v>129</v>
      </c>
      <c r="EA9" s="35">
        <v>130</v>
      </c>
      <c r="EB9" s="34">
        <v>131</v>
      </c>
      <c r="EC9" s="35">
        <v>132</v>
      </c>
      <c r="ED9" s="34">
        <v>133</v>
      </c>
      <c r="EE9" s="35">
        <v>134</v>
      </c>
    </row>
    <row r="10" spans="1:135" s="26" customFormat="1" ht="21.75" customHeight="1" x14ac:dyDescent="0.2">
      <c r="A10" s="16">
        <v>1</v>
      </c>
      <c r="B10" s="24" t="s">
        <v>45</v>
      </c>
      <c r="C10" s="25">
        <v>70711.276400000002</v>
      </c>
      <c r="D10" s="25">
        <v>55816.779699999999</v>
      </c>
      <c r="E10" s="25">
        <f>DG10+EC10-DY10</f>
        <v>1405688.65</v>
      </c>
      <c r="F10" s="25">
        <f>DH10+ED10-DZ10</f>
        <v>718937.66399999999</v>
      </c>
      <c r="G10" s="25">
        <f t="shared" ref="G10:G41" si="0">DI10+EE10-EA10</f>
        <v>643665.75699999998</v>
      </c>
      <c r="H10" s="25">
        <f t="shared" ref="H10:H52" si="1">G10/F10*100</f>
        <v>89.530120514036653</v>
      </c>
      <c r="I10" s="25">
        <f t="shared" ref="I10:I52" si="2">G10/E10*100</f>
        <v>45.790065744644096</v>
      </c>
      <c r="J10" s="25">
        <f t="shared" ref="J10:J51" si="3">T10+Y10+AD10+AI10+AN10+AS10+BK10+BS10+BV10+BY10+CB10+CE10+CK10+CN10+CT10+CW10+DC10</f>
        <v>573407.75</v>
      </c>
      <c r="K10" s="25">
        <f t="shared" ref="K10:K51" si="4">U10+Z10+AE10+AJ10+AO10+AT10+BL10+BT10+BW10+BZ10+CC10+CF10+CL10+CO10+CU10+CX10+DD10</f>
        <v>271094.28750000003</v>
      </c>
      <c r="L10" s="25">
        <f t="shared" ref="L10:L51" si="5">V10+AA10+AF10+AK10+AP10+AU10+BM10+BU10+BX10+CA10+CD10+CG10+CM10+CP10+CV10+CY10+DE10</f>
        <v>203009.91259999998</v>
      </c>
      <c r="M10" s="25">
        <f t="shared" ref="M10:M52" si="6">L10/K10*100</f>
        <v>74.885352425583648</v>
      </c>
      <c r="N10" s="25">
        <f t="shared" ref="N10:N52" si="7">L10/J10*100</f>
        <v>35.404110356025008</v>
      </c>
      <c r="O10" s="25">
        <f t="shared" ref="O10:O51" si="8">T10+AD10</f>
        <v>206328.25</v>
      </c>
      <c r="P10" s="25">
        <f t="shared" ref="P10:P51" si="9">U10+AE10</f>
        <v>99750.012500000012</v>
      </c>
      <c r="Q10" s="25">
        <f t="shared" ref="Q10:Q51" si="10">V10+AF10</f>
        <v>95412.195500000002</v>
      </c>
      <c r="R10" s="25">
        <f t="shared" ref="R10:R52" si="11">Q10/P10*100</f>
        <v>95.651311823143871</v>
      </c>
      <c r="S10" s="25">
        <f t="shared" ref="S10:S52" si="12">Q10/O10*100</f>
        <v>46.2429141428767</v>
      </c>
      <c r="T10" s="25">
        <v>89500</v>
      </c>
      <c r="U10" s="25">
        <v>47177.3</v>
      </c>
      <c r="V10" s="25">
        <v>46985.787499999999</v>
      </c>
      <c r="W10" s="25">
        <f>V10/U10*100</f>
        <v>99.59405794736027</v>
      </c>
      <c r="X10" s="25">
        <f>V10/T10*100</f>
        <v>52.498086592178772</v>
      </c>
      <c r="Y10" s="25">
        <v>49000</v>
      </c>
      <c r="Z10" s="25">
        <v>24495</v>
      </c>
      <c r="AA10" s="25">
        <v>21866.265100000001</v>
      </c>
      <c r="AB10" s="25">
        <f t="shared" ref="AB10:AB52" si="13">AA10/Z10*100</f>
        <v>89.268279648907949</v>
      </c>
      <c r="AC10" s="25">
        <f t="shared" ref="AC10:AC52" si="14">AA10/Y10*100</f>
        <v>44.625030816326536</v>
      </c>
      <c r="AD10" s="25">
        <v>116828.25</v>
      </c>
      <c r="AE10" s="25">
        <v>52572.712500000001</v>
      </c>
      <c r="AF10" s="25">
        <v>48426.408000000003</v>
      </c>
      <c r="AG10" s="25">
        <f>AF10/AE10*100</f>
        <v>92.11320036035805</v>
      </c>
      <c r="AH10" s="25">
        <f>AF10/AD10*100</f>
        <v>41.450940162161125</v>
      </c>
      <c r="AI10" s="25">
        <v>31760</v>
      </c>
      <c r="AJ10" s="25">
        <v>15760</v>
      </c>
      <c r="AK10" s="25">
        <v>16138.984</v>
      </c>
      <c r="AL10" s="25">
        <f t="shared" ref="AL10:AL52" si="15">AK10/AJ10*100</f>
        <v>102.40472081218275</v>
      </c>
      <c r="AM10" s="25">
        <f t="shared" ref="AM10:AM52" si="16">AK10/AI10*100</f>
        <v>50.815440806045345</v>
      </c>
      <c r="AN10" s="25">
        <v>15000</v>
      </c>
      <c r="AO10" s="25">
        <v>7500</v>
      </c>
      <c r="AP10" s="25">
        <v>4116.8999999999996</v>
      </c>
      <c r="AQ10" s="25">
        <f t="shared" ref="AQ10:AQ52" si="17">AP10/AO10*100</f>
        <v>54.891999999999996</v>
      </c>
      <c r="AR10" s="25">
        <f t="shared" ref="AR10:AR52" si="18">AP10/AN10*100</f>
        <v>27.445999999999998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798226.79999999993</v>
      </c>
      <c r="AZ10" s="25">
        <v>432380.7</v>
      </c>
      <c r="BA10" s="25">
        <v>432380.7</v>
      </c>
      <c r="BB10" s="25">
        <v>0</v>
      </c>
      <c r="BC10" s="25">
        <v>0</v>
      </c>
      <c r="BD10" s="25">
        <v>0</v>
      </c>
      <c r="BE10" s="25">
        <v>13302.3</v>
      </c>
      <c r="BF10" s="25">
        <v>6159.2640000000001</v>
      </c>
      <c r="BG10" s="25">
        <v>6159.2640000000001</v>
      </c>
      <c r="BH10" s="25">
        <v>0</v>
      </c>
      <c r="BI10" s="25">
        <v>0</v>
      </c>
      <c r="BJ10" s="25">
        <v>0</v>
      </c>
      <c r="BK10" s="25">
        <v>0</v>
      </c>
      <c r="BL10" s="25">
        <v>0</v>
      </c>
      <c r="BM10" s="25">
        <v>0</v>
      </c>
      <c r="BN10" s="25">
        <f t="shared" ref="BN10:BO41" si="19">BS10+BV10+BY10+CB10</f>
        <v>30010</v>
      </c>
      <c r="BO10" s="25">
        <f t="shared" si="19"/>
        <v>15000</v>
      </c>
      <c r="BP10" s="25">
        <f>BU10+BX10+CA10+CD10</f>
        <v>8732.018</v>
      </c>
      <c r="BQ10" s="25">
        <f t="shared" ref="BQ10:BQ52" si="20">BP10/BO10*100</f>
        <v>58.213453333333334</v>
      </c>
      <c r="BR10" s="25">
        <f t="shared" ref="BR10:BR52" si="21">BP10/BN10*100</f>
        <v>29.097027657447516</v>
      </c>
      <c r="BS10" s="25">
        <v>13500</v>
      </c>
      <c r="BT10" s="25">
        <v>7570.5</v>
      </c>
      <c r="BU10" s="25">
        <v>4295.7979999999998</v>
      </c>
      <c r="BV10" s="25">
        <v>0</v>
      </c>
      <c r="BW10" s="25">
        <v>0</v>
      </c>
      <c r="BX10" s="25">
        <v>0</v>
      </c>
      <c r="BY10" s="25">
        <v>3000</v>
      </c>
      <c r="BZ10" s="25">
        <v>1350</v>
      </c>
      <c r="CA10" s="25">
        <v>870</v>
      </c>
      <c r="CB10" s="25">
        <v>13510</v>
      </c>
      <c r="CC10" s="25">
        <v>6079.5</v>
      </c>
      <c r="CD10" s="25">
        <v>3566.22</v>
      </c>
      <c r="CE10" s="25">
        <v>0</v>
      </c>
      <c r="CF10" s="25">
        <v>0</v>
      </c>
      <c r="CG10" s="25">
        <v>0</v>
      </c>
      <c r="CH10" s="25">
        <v>5474.3</v>
      </c>
      <c r="CI10" s="25">
        <v>2428.5375000000004</v>
      </c>
      <c r="CJ10" s="25">
        <v>2115.8804</v>
      </c>
      <c r="CK10" s="25">
        <v>0</v>
      </c>
      <c r="CL10" s="25">
        <v>0</v>
      </c>
      <c r="CM10" s="25">
        <v>0</v>
      </c>
      <c r="CN10" s="25">
        <v>227109.5</v>
      </c>
      <c r="CO10" s="25">
        <v>102199.27500000001</v>
      </c>
      <c r="CP10" s="25">
        <v>53169.75</v>
      </c>
      <c r="CQ10" s="25">
        <v>90500</v>
      </c>
      <c r="CR10" s="25">
        <v>45240</v>
      </c>
      <c r="CS10" s="25">
        <v>31303.69</v>
      </c>
      <c r="CT10" s="25">
        <v>0</v>
      </c>
      <c r="CU10" s="25">
        <v>0</v>
      </c>
      <c r="CV10" s="25">
        <v>0</v>
      </c>
      <c r="CW10" s="25">
        <v>7000</v>
      </c>
      <c r="CX10" s="25">
        <v>3150.0000000000005</v>
      </c>
      <c r="CY10" s="25">
        <v>50</v>
      </c>
      <c r="CZ10" s="25">
        <v>0</v>
      </c>
      <c r="DA10" s="25">
        <v>0</v>
      </c>
      <c r="DB10" s="25">
        <v>0</v>
      </c>
      <c r="DC10" s="25">
        <v>7200</v>
      </c>
      <c r="DD10" s="25">
        <v>3240</v>
      </c>
      <c r="DE10" s="25">
        <v>3523.8</v>
      </c>
      <c r="DF10" s="25">
        <v>0</v>
      </c>
      <c r="DG10" s="25">
        <f t="shared" ref="DG10:DG51" si="22">T10+Y10+AD10+AI10+AN10+AS10+AV10+AY10+BB10+BE10+BH10+BK10+BS10+BV10+BY10+CB10+CE10+CH10+CK10+CN10+CT10+CW10+CZ10+DC10</f>
        <v>1390411.15</v>
      </c>
      <c r="DH10" s="25">
        <f t="shared" ref="DH10:DH51" si="23">U10+Z10+AE10+AJ10+AO10+AT10+AW10+AZ10+BC10+BF10+BI10+BL10+BT10+BW10+BZ10+CC10+CF10+CI10+CL10+CO10+CU10+CX10+DA10+DD10</f>
        <v>712062.78899999999</v>
      </c>
      <c r="DI10" s="25">
        <f t="shared" ref="DI10:DI51" si="24">V10+AA10+AF10+AK10+AP10+AU10+AX10+BA10+BD10+BG10+BJ10+BM10+BU10+BX10+CA10+CD10+CG10+CJ10+CM10+CP10+CV10+CY10+DB10+DE10+DF10</f>
        <v>643665.75699999998</v>
      </c>
      <c r="DJ10" s="25">
        <v>0</v>
      </c>
      <c r="DK10" s="25">
        <v>0</v>
      </c>
      <c r="DL10" s="25">
        <v>0</v>
      </c>
      <c r="DM10" s="25">
        <v>15277.5</v>
      </c>
      <c r="DN10" s="25">
        <v>6874.875</v>
      </c>
      <c r="DO10" s="25">
        <v>0</v>
      </c>
      <c r="DP10" s="25">
        <v>0</v>
      </c>
      <c r="DQ10" s="25">
        <v>0</v>
      </c>
      <c r="DR10" s="25">
        <v>0</v>
      </c>
      <c r="DS10" s="25">
        <v>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5">
        <v>0</v>
      </c>
      <c r="EC10" s="25">
        <f t="shared" ref="EC10:ED41" si="25">DJ10+DM10+DP10+DS10+DV10+DY10</f>
        <v>15277.5</v>
      </c>
      <c r="ED10" s="25">
        <f t="shared" si="25"/>
        <v>6874.875</v>
      </c>
      <c r="EE10" s="25">
        <f t="shared" ref="EE10:EE51" si="26">DL10+DO10+DR10+DU10+DX10+EA10+EB10</f>
        <v>0</v>
      </c>
    </row>
    <row r="11" spans="1:135" s="26" customFormat="1" ht="21.75" customHeight="1" x14ac:dyDescent="0.2">
      <c r="A11" s="16">
        <v>2</v>
      </c>
      <c r="B11" s="24" t="s">
        <v>46</v>
      </c>
      <c r="C11" s="25">
        <v>361850.1825</v>
      </c>
      <c r="D11" s="25">
        <v>28079.909599999999</v>
      </c>
      <c r="E11" s="25">
        <f t="shared" ref="E11:E51" si="27">DG11+EC11-DY11</f>
        <v>193717.7</v>
      </c>
      <c r="F11" s="25">
        <f t="shared" ref="F11:F51" si="28">DH11+ED11-DZ11</f>
        <v>97263.15</v>
      </c>
      <c r="G11" s="25">
        <f t="shared" si="0"/>
        <v>89647.471300000005</v>
      </c>
      <c r="H11" s="25">
        <f t="shared" si="1"/>
        <v>92.170026675056292</v>
      </c>
      <c r="I11" s="25">
        <f t="shared" si="2"/>
        <v>46.277377493125307</v>
      </c>
      <c r="J11" s="25">
        <f t="shared" si="3"/>
        <v>182913.7</v>
      </c>
      <c r="K11" s="25">
        <f t="shared" si="4"/>
        <v>91942.65</v>
      </c>
      <c r="L11" s="25">
        <f t="shared" si="5"/>
        <v>84326.971300000005</v>
      </c>
      <c r="M11" s="25">
        <f t="shared" si="6"/>
        <v>91.716924952674319</v>
      </c>
      <c r="N11" s="25">
        <f t="shared" si="7"/>
        <v>46.102053208698969</v>
      </c>
      <c r="O11" s="25">
        <f t="shared" si="8"/>
        <v>69000</v>
      </c>
      <c r="P11" s="25">
        <f t="shared" si="9"/>
        <v>41000</v>
      </c>
      <c r="Q11" s="25">
        <f t="shared" si="10"/>
        <v>29688.856299999999</v>
      </c>
      <c r="R11" s="25">
        <f t="shared" si="11"/>
        <v>72.411844634146334</v>
      </c>
      <c r="S11" s="25">
        <f t="shared" si="12"/>
        <v>43.027327971014486</v>
      </c>
      <c r="T11" s="25">
        <v>58000</v>
      </c>
      <c r="U11" s="25">
        <v>36050</v>
      </c>
      <c r="V11" s="25">
        <v>24312.614300000001</v>
      </c>
      <c r="W11" s="25">
        <f t="shared" ref="W11:W52" si="29">V11/U11*100</f>
        <v>67.441371151178913</v>
      </c>
      <c r="X11" s="25">
        <f t="shared" ref="X11:X52" si="30">V11/T11*100</f>
        <v>41.918300517241377</v>
      </c>
      <c r="Y11" s="25">
        <v>11000</v>
      </c>
      <c r="Z11" s="25">
        <v>2500</v>
      </c>
      <c r="AA11" s="25">
        <v>3241.8470000000002</v>
      </c>
      <c r="AB11" s="25">
        <f t="shared" si="13"/>
        <v>129.67388000000003</v>
      </c>
      <c r="AC11" s="25">
        <f t="shared" si="14"/>
        <v>29.471336363636365</v>
      </c>
      <c r="AD11" s="25">
        <v>11000</v>
      </c>
      <c r="AE11" s="25">
        <v>4950</v>
      </c>
      <c r="AF11" s="25">
        <v>5376.2420000000002</v>
      </c>
      <c r="AG11" s="25">
        <f t="shared" ref="AG11:AG52" si="31">AF11/AE11*100</f>
        <v>108.61094949494949</v>
      </c>
      <c r="AH11" s="25">
        <f t="shared" ref="AH11:AH52" si="32">AF11/AD11*100</f>
        <v>48.874927272727277</v>
      </c>
      <c r="AI11" s="25">
        <v>29050</v>
      </c>
      <c r="AJ11" s="25">
        <v>15000</v>
      </c>
      <c r="AK11" s="25">
        <v>18342.78</v>
      </c>
      <c r="AL11" s="25">
        <f t="shared" si="15"/>
        <v>122.28519999999999</v>
      </c>
      <c r="AM11" s="25">
        <f t="shared" si="16"/>
        <v>63.142099827882959</v>
      </c>
      <c r="AN11" s="25">
        <v>0</v>
      </c>
      <c r="AO11" s="25">
        <v>0</v>
      </c>
      <c r="AP11" s="25">
        <v>0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9170.4000000000015</v>
      </c>
      <c r="AZ11" s="25">
        <v>4585.3999999999996</v>
      </c>
      <c r="BA11" s="25">
        <v>4585.3999999999996</v>
      </c>
      <c r="BB11" s="25">
        <v>0</v>
      </c>
      <c r="BC11" s="25">
        <v>0</v>
      </c>
      <c r="BD11" s="25">
        <v>0</v>
      </c>
      <c r="BE11" s="25">
        <v>1633.6</v>
      </c>
      <c r="BF11" s="25">
        <v>735.1</v>
      </c>
      <c r="BG11" s="25">
        <v>735.1</v>
      </c>
      <c r="BH11" s="25">
        <v>0</v>
      </c>
      <c r="BI11" s="25">
        <v>0</v>
      </c>
      <c r="BJ11" s="25">
        <v>0</v>
      </c>
      <c r="BK11" s="25">
        <v>0</v>
      </c>
      <c r="BL11" s="25">
        <v>0</v>
      </c>
      <c r="BM11" s="25">
        <v>0</v>
      </c>
      <c r="BN11" s="25">
        <f t="shared" si="19"/>
        <v>8063.7</v>
      </c>
      <c r="BO11" s="25">
        <f t="shared" si="19"/>
        <v>3832.6499999999996</v>
      </c>
      <c r="BP11" s="25">
        <f t="shared" ref="BP11:BP41" si="33">BU11+BX11+CA11+CD11</f>
        <v>3188.45</v>
      </c>
      <c r="BQ11" s="25">
        <f t="shared" si="20"/>
        <v>83.191786361916698</v>
      </c>
      <c r="BR11" s="25">
        <f t="shared" si="21"/>
        <v>39.540781527090537</v>
      </c>
      <c r="BS11" s="25">
        <v>7332.7</v>
      </c>
      <c r="BT11" s="25">
        <v>3503.7</v>
      </c>
      <c r="BU11" s="25">
        <v>3007.85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731</v>
      </c>
      <c r="CC11" s="25">
        <v>328.95</v>
      </c>
      <c r="CD11" s="25">
        <v>180.6</v>
      </c>
      <c r="CE11" s="25">
        <v>0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5">
        <v>54800</v>
      </c>
      <c r="CO11" s="25">
        <v>24660.000000000004</v>
      </c>
      <c r="CP11" s="25">
        <v>28812.937999999998</v>
      </c>
      <c r="CQ11" s="25">
        <v>25000</v>
      </c>
      <c r="CR11" s="25">
        <v>12000</v>
      </c>
      <c r="CS11" s="25">
        <v>10361.5</v>
      </c>
      <c r="CT11" s="25">
        <v>0</v>
      </c>
      <c r="CU11" s="25">
        <v>0</v>
      </c>
      <c r="CV11" s="25">
        <v>0</v>
      </c>
      <c r="CW11" s="25">
        <v>1000</v>
      </c>
      <c r="CX11" s="25">
        <v>450</v>
      </c>
      <c r="CY11" s="25">
        <v>80</v>
      </c>
      <c r="CZ11" s="25">
        <v>0</v>
      </c>
      <c r="DA11" s="25">
        <v>0</v>
      </c>
      <c r="DB11" s="25">
        <v>0</v>
      </c>
      <c r="DC11" s="25">
        <v>10000</v>
      </c>
      <c r="DD11" s="25">
        <v>4500.0000000000009</v>
      </c>
      <c r="DE11" s="25">
        <v>972.1</v>
      </c>
      <c r="DF11" s="25">
        <v>0</v>
      </c>
      <c r="DG11" s="25">
        <f t="shared" si="22"/>
        <v>193717.7</v>
      </c>
      <c r="DH11" s="25">
        <f t="shared" si="23"/>
        <v>97263.15</v>
      </c>
      <c r="DI11" s="25">
        <f t="shared" si="24"/>
        <v>89647.471300000005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5">
        <v>0</v>
      </c>
      <c r="DS11" s="25">
        <v>0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5">
        <v>0</v>
      </c>
      <c r="EC11" s="25">
        <f t="shared" si="25"/>
        <v>0</v>
      </c>
      <c r="ED11" s="25">
        <f t="shared" si="25"/>
        <v>0</v>
      </c>
      <c r="EE11" s="25">
        <f t="shared" si="26"/>
        <v>0</v>
      </c>
    </row>
    <row r="12" spans="1:135" s="26" customFormat="1" ht="21.75" customHeight="1" x14ac:dyDescent="0.2">
      <c r="A12" s="16">
        <v>3</v>
      </c>
      <c r="B12" s="24" t="s">
        <v>47</v>
      </c>
      <c r="C12" s="25">
        <v>2910.5430999999999</v>
      </c>
      <c r="D12" s="25">
        <v>3274.9427000000001</v>
      </c>
      <c r="E12" s="25">
        <f t="shared" si="27"/>
        <v>15479.199999999999</v>
      </c>
      <c r="F12" s="25">
        <f t="shared" si="28"/>
        <v>7847.5</v>
      </c>
      <c r="G12" s="25">
        <f t="shared" si="0"/>
        <v>8131.7196000000004</v>
      </c>
      <c r="H12" s="25">
        <f t="shared" si="1"/>
        <v>103.62178528193692</v>
      </c>
      <c r="I12" s="25">
        <f t="shared" si="2"/>
        <v>52.533203266318687</v>
      </c>
      <c r="J12" s="25">
        <f t="shared" si="3"/>
        <v>1285.5999999999999</v>
      </c>
      <c r="K12" s="25">
        <f t="shared" si="4"/>
        <v>620.20000000000005</v>
      </c>
      <c r="L12" s="25">
        <f t="shared" si="5"/>
        <v>904.41959999999995</v>
      </c>
      <c r="M12" s="25">
        <f t="shared" si="6"/>
        <v>145.82708803611737</v>
      </c>
      <c r="N12" s="25">
        <f t="shared" si="7"/>
        <v>70.349999999999994</v>
      </c>
      <c r="O12" s="25">
        <f t="shared" si="8"/>
        <v>500</v>
      </c>
      <c r="P12" s="25">
        <f t="shared" si="9"/>
        <v>249.9</v>
      </c>
      <c r="Q12" s="25">
        <f t="shared" si="10"/>
        <v>513.65390000000002</v>
      </c>
      <c r="R12" s="25">
        <f t="shared" si="11"/>
        <v>205.54377751100441</v>
      </c>
      <c r="S12" s="25">
        <f t="shared" si="12"/>
        <v>102.73078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300</v>
      </c>
      <c r="Z12" s="25">
        <v>150</v>
      </c>
      <c r="AA12" s="25">
        <v>148.81569999999999</v>
      </c>
      <c r="AB12" s="25">
        <f t="shared" si="13"/>
        <v>99.210466666666662</v>
      </c>
      <c r="AC12" s="25">
        <f t="shared" si="14"/>
        <v>49.605233333333331</v>
      </c>
      <c r="AD12" s="25">
        <v>500</v>
      </c>
      <c r="AE12" s="25">
        <v>249.9</v>
      </c>
      <c r="AF12" s="25">
        <v>513.65390000000002</v>
      </c>
      <c r="AG12" s="25">
        <f t="shared" si="31"/>
        <v>205.54377751100441</v>
      </c>
      <c r="AH12" s="25">
        <f t="shared" si="32"/>
        <v>102.73078</v>
      </c>
      <c r="AI12" s="25">
        <v>32</v>
      </c>
      <c r="AJ12" s="25">
        <v>16</v>
      </c>
      <c r="AK12" s="25">
        <v>24</v>
      </c>
      <c r="AL12" s="25">
        <f t="shared" si="15"/>
        <v>150</v>
      </c>
      <c r="AM12" s="25">
        <f t="shared" si="16"/>
        <v>75</v>
      </c>
      <c r="AN12" s="25">
        <v>0</v>
      </c>
      <c r="AO12" s="25">
        <v>0</v>
      </c>
      <c r="AP12" s="25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14193.599999999999</v>
      </c>
      <c r="AZ12" s="25">
        <v>7227.3</v>
      </c>
      <c r="BA12" s="25">
        <v>7227.3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5">
        <v>0</v>
      </c>
      <c r="BK12" s="25">
        <v>0</v>
      </c>
      <c r="BL12" s="25">
        <v>0</v>
      </c>
      <c r="BM12" s="25">
        <v>0</v>
      </c>
      <c r="BN12" s="25">
        <f t="shared" si="19"/>
        <v>3.6</v>
      </c>
      <c r="BO12" s="25">
        <f t="shared" si="19"/>
        <v>1.8</v>
      </c>
      <c r="BP12" s="25">
        <f t="shared" si="33"/>
        <v>0</v>
      </c>
      <c r="BQ12" s="25">
        <f t="shared" si="20"/>
        <v>0</v>
      </c>
      <c r="BR12" s="25">
        <f t="shared" si="21"/>
        <v>0</v>
      </c>
      <c r="BS12" s="25">
        <v>3.6</v>
      </c>
      <c r="BT12" s="25">
        <v>1.8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5">
        <v>0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5">
        <v>450</v>
      </c>
      <c r="CO12" s="25">
        <v>202.5</v>
      </c>
      <c r="CP12" s="25">
        <v>217.95</v>
      </c>
      <c r="CQ12" s="25">
        <v>450</v>
      </c>
      <c r="CR12" s="25">
        <v>225</v>
      </c>
      <c r="CS12" s="25">
        <v>202.95</v>
      </c>
      <c r="CT12" s="25">
        <v>0</v>
      </c>
      <c r="CU12" s="25">
        <v>0</v>
      </c>
      <c r="CV12" s="25">
        <v>0</v>
      </c>
      <c r="CW12" s="25">
        <v>0</v>
      </c>
      <c r="CX12" s="25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f t="shared" si="22"/>
        <v>15479.199999999999</v>
      </c>
      <c r="DH12" s="25">
        <f t="shared" si="23"/>
        <v>7847.5</v>
      </c>
      <c r="DI12" s="25">
        <f t="shared" si="24"/>
        <v>8131.7196000000004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5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f>DY12/2</f>
        <v>0</v>
      </c>
      <c r="EA12" s="25">
        <v>0</v>
      </c>
      <c r="EB12" s="25">
        <v>0</v>
      </c>
      <c r="EC12" s="25">
        <f t="shared" si="25"/>
        <v>0</v>
      </c>
      <c r="ED12" s="25">
        <f t="shared" si="25"/>
        <v>0</v>
      </c>
      <c r="EE12" s="25">
        <f t="shared" si="26"/>
        <v>0</v>
      </c>
    </row>
    <row r="13" spans="1:135" s="26" customFormat="1" ht="21.75" customHeight="1" x14ac:dyDescent="0.2">
      <c r="A13" s="16">
        <v>4</v>
      </c>
      <c r="B13" s="24" t="s">
        <v>48</v>
      </c>
      <c r="C13" s="25">
        <v>13573.115100000001</v>
      </c>
      <c r="D13" s="25">
        <v>2719.8231999999998</v>
      </c>
      <c r="E13" s="25">
        <f t="shared" si="27"/>
        <v>90972</v>
      </c>
      <c r="F13" s="25">
        <f t="shared" si="28"/>
        <v>41627.800000000003</v>
      </c>
      <c r="G13" s="25">
        <f t="shared" si="0"/>
        <v>35569.789200000007</v>
      </c>
      <c r="H13" s="25">
        <f t="shared" si="1"/>
        <v>85.44719922743937</v>
      </c>
      <c r="I13" s="25">
        <f t="shared" si="2"/>
        <v>39.099711119905031</v>
      </c>
      <c r="J13" s="25">
        <f t="shared" si="3"/>
        <v>23760</v>
      </c>
      <c r="K13" s="25">
        <f t="shared" si="4"/>
        <v>7480</v>
      </c>
      <c r="L13" s="25">
        <f t="shared" si="5"/>
        <v>6581.6891999999989</v>
      </c>
      <c r="M13" s="25">
        <f t="shared" si="6"/>
        <v>87.990497326203197</v>
      </c>
      <c r="N13" s="25">
        <f t="shared" si="7"/>
        <v>27.700712121212117</v>
      </c>
      <c r="O13" s="25">
        <f t="shared" si="8"/>
        <v>11000</v>
      </c>
      <c r="P13" s="25">
        <f t="shared" si="9"/>
        <v>3200</v>
      </c>
      <c r="Q13" s="25">
        <f t="shared" si="10"/>
        <v>4008.1435999999999</v>
      </c>
      <c r="R13" s="25">
        <f t="shared" si="11"/>
        <v>125.25448749999998</v>
      </c>
      <c r="S13" s="25">
        <f t="shared" si="12"/>
        <v>36.43766909090909</v>
      </c>
      <c r="T13" s="25">
        <v>0</v>
      </c>
      <c r="U13" s="25">
        <v>0</v>
      </c>
      <c r="V13" s="25">
        <v>0.27760000000000001</v>
      </c>
      <c r="W13" s="25">
        <v>0</v>
      </c>
      <c r="X13" s="25">
        <v>0</v>
      </c>
      <c r="Y13" s="25">
        <v>5700</v>
      </c>
      <c r="Z13" s="25">
        <v>1170</v>
      </c>
      <c r="AA13" s="25">
        <v>1461.3886</v>
      </c>
      <c r="AB13" s="25">
        <f t="shared" si="13"/>
        <v>124.90500854700855</v>
      </c>
      <c r="AC13" s="25">
        <f t="shared" si="14"/>
        <v>25.638396491228072</v>
      </c>
      <c r="AD13" s="25">
        <v>11000</v>
      </c>
      <c r="AE13" s="25">
        <v>3200</v>
      </c>
      <c r="AF13" s="25">
        <v>4007.866</v>
      </c>
      <c r="AG13" s="25">
        <f t="shared" si="31"/>
        <v>125.2458125</v>
      </c>
      <c r="AH13" s="25">
        <f t="shared" si="32"/>
        <v>36.435145454545456</v>
      </c>
      <c r="AI13" s="25">
        <v>260</v>
      </c>
      <c r="AJ13" s="25">
        <v>130</v>
      </c>
      <c r="AK13" s="25">
        <v>151.4</v>
      </c>
      <c r="AL13" s="25">
        <f t="shared" si="15"/>
        <v>116.46153846153847</v>
      </c>
      <c r="AM13" s="25">
        <f t="shared" si="16"/>
        <v>58.230769230769234</v>
      </c>
      <c r="AN13" s="25">
        <v>0</v>
      </c>
      <c r="AO13" s="25">
        <v>0</v>
      </c>
      <c r="AP13" s="25">
        <v>0</v>
      </c>
      <c r="AQ13" s="25">
        <v>0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55746</v>
      </c>
      <c r="AZ13" s="25">
        <v>28988.1</v>
      </c>
      <c r="BA13" s="25">
        <v>28988.1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5">
        <v>0</v>
      </c>
      <c r="BK13" s="25">
        <v>0</v>
      </c>
      <c r="BL13" s="25">
        <v>0</v>
      </c>
      <c r="BM13" s="25">
        <v>0</v>
      </c>
      <c r="BN13" s="25">
        <f t="shared" si="19"/>
        <v>1600</v>
      </c>
      <c r="BO13" s="25">
        <f t="shared" si="19"/>
        <v>640</v>
      </c>
      <c r="BP13" s="25">
        <f t="shared" si="33"/>
        <v>642.4</v>
      </c>
      <c r="BQ13" s="25">
        <f t="shared" si="20"/>
        <v>100.37499999999999</v>
      </c>
      <c r="BR13" s="25">
        <f t="shared" si="21"/>
        <v>40.15</v>
      </c>
      <c r="BS13" s="25">
        <v>1600</v>
      </c>
      <c r="BT13" s="25">
        <v>640</v>
      </c>
      <c r="BU13" s="25">
        <v>642.4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5">
        <v>0</v>
      </c>
      <c r="CE13" s="25">
        <v>0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5">
        <v>5000</v>
      </c>
      <c r="CO13" s="25">
        <v>2250.0000000000005</v>
      </c>
      <c r="CP13" s="25">
        <v>50.268999999999998</v>
      </c>
      <c r="CQ13" s="25">
        <v>1200</v>
      </c>
      <c r="CR13" s="25">
        <v>320</v>
      </c>
      <c r="CS13" s="25">
        <v>50.268999999999998</v>
      </c>
      <c r="CT13" s="25">
        <v>200</v>
      </c>
      <c r="CU13" s="25">
        <v>90.000000000000014</v>
      </c>
      <c r="CV13" s="25">
        <v>255.08799999999999</v>
      </c>
      <c r="CW13" s="25">
        <v>0</v>
      </c>
      <c r="CX13" s="25">
        <v>0</v>
      </c>
      <c r="CY13" s="25">
        <v>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13</v>
      </c>
      <c r="DF13" s="25">
        <v>0</v>
      </c>
      <c r="DG13" s="25">
        <f t="shared" si="22"/>
        <v>79506</v>
      </c>
      <c r="DH13" s="25">
        <f t="shared" si="23"/>
        <v>36468.1</v>
      </c>
      <c r="DI13" s="25">
        <f t="shared" si="24"/>
        <v>35569.789200000007</v>
      </c>
      <c r="DJ13" s="25">
        <v>0</v>
      </c>
      <c r="DK13" s="25">
        <v>0</v>
      </c>
      <c r="DL13" s="25">
        <v>0</v>
      </c>
      <c r="DM13" s="25">
        <v>11466</v>
      </c>
      <c r="DN13" s="25">
        <v>5159.7000000000007</v>
      </c>
      <c r="DO13" s="25">
        <v>0</v>
      </c>
      <c r="DP13" s="25">
        <v>0</v>
      </c>
      <c r="DQ13" s="25">
        <v>0</v>
      </c>
      <c r="DR13" s="25">
        <v>0</v>
      </c>
      <c r="DS13" s="25">
        <v>0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2420</v>
      </c>
      <c r="DZ13" s="25">
        <f t="shared" ref="DZ13:DZ49" si="34">DY13/2</f>
        <v>1210</v>
      </c>
      <c r="EA13" s="25">
        <v>2420</v>
      </c>
      <c r="EB13" s="25">
        <v>0</v>
      </c>
      <c r="EC13" s="25">
        <f t="shared" si="25"/>
        <v>13886</v>
      </c>
      <c r="ED13" s="25">
        <f t="shared" si="25"/>
        <v>6369.7000000000007</v>
      </c>
      <c r="EE13" s="25">
        <f t="shared" si="26"/>
        <v>2420</v>
      </c>
    </row>
    <row r="14" spans="1:135" s="26" customFormat="1" ht="21.75" customHeight="1" x14ac:dyDescent="0.2">
      <c r="A14" s="16">
        <v>5</v>
      </c>
      <c r="B14" s="24" t="s">
        <v>49</v>
      </c>
      <c r="C14" s="25">
        <v>20895.3567</v>
      </c>
      <c r="D14" s="25">
        <v>4665.5030999999999</v>
      </c>
      <c r="E14" s="25">
        <f t="shared" si="27"/>
        <v>200478.8</v>
      </c>
      <c r="F14" s="25">
        <f t="shared" si="28"/>
        <v>89953.275000000009</v>
      </c>
      <c r="G14" s="25">
        <f t="shared" si="0"/>
        <v>87867.267800000001</v>
      </c>
      <c r="H14" s="25">
        <f t="shared" si="1"/>
        <v>97.681010280059283</v>
      </c>
      <c r="I14" s="25">
        <f t="shared" si="2"/>
        <v>43.828707973112373</v>
      </c>
      <c r="J14" s="25">
        <f t="shared" si="3"/>
        <v>88323.199999999997</v>
      </c>
      <c r="K14" s="25">
        <f t="shared" si="4"/>
        <v>33426.675000000003</v>
      </c>
      <c r="L14" s="25">
        <f t="shared" si="5"/>
        <v>31340.667799999999</v>
      </c>
      <c r="M14" s="25">
        <f t="shared" si="6"/>
        <v>93.759453490363597</v>
      </c>
      <c r="N14" s="25">
        <f t="shared" si="7"/>
        <v>35.484071908626497</v>
      </c>
      <c r="O14" s="25">
        <f t="shared" si="8"/>
        <v>31475</v>
      </c>
      <c r="P14" s="25">
        <f t="shared" si="9"/>
        <v>8437.9500000000007</v>
      </c>
      <c r="Q14" s="25">
        <f t="shared" si="10"/>
        <v>8875.8258999999998</v>
      </c>
      <c r="R14" s="25">
        <f t="shared" si="11"/>
        <v>105.18936353024134</v>
      </c>
      <c r="S14" s="25">
        <f t="shared" si="12"/>
        <v>28.199605718824461</v>
      </c>
      <c r="T14" s="25">
        <v>4433</v>
      </c>
      <c r="U14" s="25">
        <v>1994.8500000000001</v>
      </c>
      <c r="V14" s="25">
        <v>1330.4199000000001</v>
      </c>
      <c r="W14" s="25">
        <f t="shared" si="29"/>
        <v>66.692728776599736</v>
      </c>
      <c r="X14" s="25">
        <f t="shared" si="30"/>
        <v>30.011727949469886</v>
      </c>
      <c r="Y14" s="25">
        <v>14603.2</v>
      </c>
      <c r="Z14" s="25">
        <v>3632</v>
      </c>
      <c r="AA14" s="25">
        <v>4028.7759000000001</v>
      </c>
      <c r="AB14" s="25">
        <f t="shared" si="13"/>
        <v>110.92444658590308</v>
      </c>
      <c r="AC14" s="25">
        <f t="shared" si="14"/>
        <v>27.58830872685439</v>
      </c>
      <c r="AD14" s="25">
        <v>27042</v>
      </c>
      <c r="AE14" s="25">
        <v>6443.1</v>
      </c>
      <c r="AF14" s="25">
        <v>7545.4059999999999</v>
      </c>
      <c r="AG14" s="25">
        <f t="shared" si="31"/>
        <v>117.10831742484207</v>
      </c>
      <c r="AH14" s="25">
        <f t="shared" si="32"/>
        <v>27.902544190518451</v>
      </c>
      <c r="AI14" s="25">
        <v>1051.5</v>
      </c>
      <c r="AJ14" s="25">
        <v>252</v>
      </c>
      <c r="AK14" s="25">
        <v>859.08500000000004</v>
      </c>
      <c r="AL14" s="25">
        <f t="shared" si="15"/>
        <v>340.90674603174602</v>
      </c>
      <c r="AM14" s="25">
        <f t="shared" si="16"/>
        <v>81.700903471231584</v>
      </c>
      <c r="AN14" s="25">
        <v>0</v>
      </c>
      <c r="AO14" s="25">
        <v>0</v>
      </c>
      <c r="AP14" s="25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112155.59999999999</v>
      </c>
      <c r="AZ14" s="25">
        <v>56077.9</v>
      </c>
      <c r="BA14" s="25">
        <v>56077.9</v>
      </c>
      <c r="BB14" s="25">
        <v>0</v>
      </c>
      <c r="BC14" s="25">
        <v>0</v>
      </c>
      <c r="BD14" s="25">
        <v>0</v>
      </c>
      <c r="BE14" s="25">
        <v>0</v>
      </c>
      <c r="BF14" s="25">
        <v>448.7</v>
      </c>
      <c r="BG14" s="25">
        <v>448.7</v>
      </c>
      <c r="BH14" s="25">
        <v>0</v>
      </c>
      <c r="BI14" s="25">
        <v>0</v>
      </c>
      <c r="BJ14" s="25">
        <v>0</v>
      </c>
      <c r="BK14" s="25">
        <v>0</v>
      </c>
      <c r="BL14" s="25">
        <v>0</v>
      </c>
      <c r="BM14" s="25">
        <v>0</v>
      </c>
      <c r="BN14" s="25">
        <f t="shared" si="19"/>
        <v>27438.5</v>
      </c>
      <c r="BO14" s="25">
        <f t="shared" si="19"/>
        <v>14914.974999999999</v>
      </c>
      <c r="BP14" s="25">
        <f t="shared" si="33"/>
        <v>15872.68</v>
      </c>
      <c r="BQ14" s="25">
        <f t="shared" si="20"/>
        <v>106.42109691769515</v>
      </c>
      <c r="BR14" s="25">
        <f t="shared" si="21"/>
        <v>57.848205987936666</v>
      </c>
      <c r="BS14" s="25">
        <v>1391.5</v>
      </c>
      <c r="BT14" s="25">
        <v>626.17500000000007</v>
      </c>
      <c r="BU14" s="25">
        <v>509.99</v>
      </c>
      <c r="BV14" s="25">
        <v>26047</v>
      </c>
      <c r="BW14" s="25">
        <v>14288.8</v>
      </c>
      <c r="BX14" s="25">
        <v>15362.69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5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5">
        <v>7575</v>
      </c>
      <c r="CO14" s="25">
        <v>3408.75</v>
      </c>
      <c r="CP14" s="25">
        <v>582.55600000000004</v>
      </c>
      <c r="CQ14" s="25">
        <v>7510</v>
      </c>
      <c r="CR14" s="25">
        <v>1898</v>
      </c>
      <c r="CS14" s="25">
        <v>532.55600000000004</v>
      </c>
      <c r="CT14" s="25">
        <v>0</v>
      </c>
      <c r="CU14" s="25">
        <v>0</v>
      </c>
      <c r="CV14" s="25">
        <v>0</v>
      </c>
      <c r="CW14" s="25">
        <v>0</v>
      </c>
      <c r="CX14" s="25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6180</v>
      </c>
      <c r="DD14" s="25">
        <v>2781</v>
      </c>
      <c r="DE14" s="25">
        <v>1121.7449999999999</v>
      </c>
      <c r="DF14" s="25">
        <v>0</v>
      </c>
      <c r="DG14" s="25">
        <f t="shared" si="22"/>
        <v>200478.8</v>
      </c>
      <c r="DH14" s="25">
        <f t="shared" si="23"/>
        <v>89953.275000000009</v>
      </c>
      <c r="DI14" s="25">
        <f t="shared" si="24"/>
        <v>87867.267800000001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5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f t="shared" si="34"/>
        <v>0</v>
      </c>
      <c r="EA14" s="25">
        <v>0</v>
      </c>
      <c r="EB14" s="25">
        <v>0</v>
      </c>
      <c r="EC14" s="25">
        <f t="shared" si="25"/>
        <v>0</v>
      </c>
      <c r="ED14" s="25">
        <f t="shared" si="25"/>
        <v>0</v>
      </c>
      <c r="EE14" s="25">
        <f t="shared" si="26"/>
        <v>0</v>
      </c>
    </row>
    <row r="15" spans="1:135" s="26" customFormat="1" ht="21.75" customHeight="1" x14ac:dyDescent="0.2">
      <c r="A15" s="16">
        <v>6</v>
      </c>
      <c r="B15" s="24" t="s">
        <v>50</v>
      </c>
      <c r="C15" s="25">
        <v>27.014800000000001</v>
      </c>
      <c r="D15" s="25">
        <v>52.421399999999998</v>
      </c>
      <c r="E15" s="25">
        <f t="shared" si="27"/>
        <v>72865.399999999994</v>
      </c>
      <c r="F15" s="25">
        <f t="shared" si="28"/>
        <v>32944.654999999999</v>
      </c>
      <c r="G15" s="25">
        <f t="shared" si="0"/>
        <v>29014.468100000002</v>
      </c>
      <c r="H15" s="25">
        <f t="shared" si="1"/>
        <v>88.070335233439252</v>
      </c>
      <c r="I15" s="25">
        <f t="shared" si="2"/>
        <v>39.819266894849967</v>
      </c>
      <c r="J15" s="25">
        <f t="shared" si="3"/>
        <v>28806.199999999997</v>
      </c>
      <c r="K15" s="25">
        <f t="shared" si="4"/>
        <v>10914.955</v>
      </c>
      <c r="L15" s="25">
        <f t="shared" si="5"/>
        <v>6984.7681000000002</v>
      </c>
      <c r="M15" s="25">
        <f t="shared" si="6"/>
        <v>63.992642205121321</v>
      </c>
      <c r="N15" s="25">
        <f t="shared" si="7"/>
        <v>24.24744707736529</v>
      </c>
      <c r="O15" s="25">
        <f t="shared" si="8"/>
        <v>8803.9</v>
      </c>
      <c r="P15" s="25">
        <f t="shared" si="9"/>
        <v>3999.9549999999999</v>
      </c>
      <c r="Q15" s="25">
        <f t="shared" si="10"/>
        <v>3682.7497000000003</v>
      </c>
      <c r="R15" s="25">
        <f t="shared" si="11"/>
        <v>92.069778285005711</v>
      </c>
      <c r="S15" s="25">
        <f t="shared" si="12"/>
        <v>41.830889719328937</v>
      </c>
      <c r="T15" s="25">
        <v>803.9</v>
      </c>
      <c r="U15" s="25">
        <v>361.755</v>
      </c>
      <c r="V15" s="25">
        <v>0.94969999999999999</v>
      </c>
      <c r="W15" s="25">
        <f t="shared" si="29"/>
        <v>0.26252574256057276</v>
      </c>
      <c r="X15" s="25">
        <f t="shared" si="30"/>
        <v>0.11813658415225775</v>
      </c>
      <c r="Y15" s="25">
        <v>8522.2999999999993</v>
      </c>
      <c r="Z15" s="25">
        <v>1500</v>
      </c>
      <c r="AA15" s="25">
        <v>1156.2</v>
      </c>
      <c r="AB15" s="25">
        <f t="shared" si="13"/>
        <v>77.08</v>
      </c>
      <c r="AC15" s="25">
        <f t="shared" si="14"/>
        <v>13.566760146908699</v>
      </c>
      <c r="AD15" s="25">
        <v>8000</v>
      </c>
      <c r="AE15" s="25">
        <v>3638.2</v>
      </c>
      <c r="AF15" s="25">
        <v>3681.8</v>
      </c>
      <c r="AG15" s="25">
        <f t="shared" si="31"/>
        <v>101.19839481062066</v>
      </c>
      <c r="AH15" s="25">
        <f t="shared" si="32"/>
        <v>46.022500000000001</v>
      </c>
      <c r="AI15" s="25">
        <v>2280</v>
      </c>
      <c r="AJ15" s="25">
        <v>1750</v>
      </c>
      <c r="AK15" s="25">
        <v>1132</v>
      </c>
      <c r="AL15" s="25">
        <f t="shared" si="15"/>
        <v>64.685714285714297</v>
      </c>
      <c r="AM15" s="25">
        <f t="shared" si="16"/>
        <v>49.649122807017541</v>
      </c>
      <c r="AN15" s="25">
        <v>0</v>
      </c>
      <c r="AO15" s="25">
        <v>0</v>
      </c>
      <c r="AP15" s="25">
        <v>0</v>
      </c>
      <c r="AQ15" s="25">
        <v>0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44059.199999999997</v>
      </c>
      <c r="AZ15" s="25">
        <v>22029.7</v>
      </c>
      <c r="BA15" s="25">
        <v>22029.7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0</v>
      </c>
      <c r="BH15" s="25">
        <v>0</v>
      </c>
      <c r="BI15" s="25">
        <v>0</v>
      </c>
      <c r="BJ15" s="25">
        <v>0</v>
      </c>
      <c r="BK15" s="25">
        <v>0</v>
      </c>
      <c r="BL15" s="25">
        <v>0</v>
      </c>
      <c r="BM15" s="25">
        <v>0</v>
      </c>
      <c r="BN15" s="25">
        <f t="shared" si="19"/>
        <v>2500</v>
      </c>
      <c r="BO15" s="25">
        <f t="shared" si="19"/>
        <v>650</v>
      </c>
      <c r="BP15" s="25">
        <f t="shared" si="33"/>
        <v>608.47839999999997</v>
      </c>
      <c r="BQ15" s="25">
        <f t="shared" si="20"/>
        <v>93.612061538461532</v>
      </c>
      <c r="BR15" s="25">
        <f t="shared" si="21"/>
        <v>24.339135999999996</v>
      </c>
      <c r="BS15" s="25">
        <v>0</v>
      </c>
      <c r="BT15" s="25">
        <v>0</v>
      </c>
      <c r="BU15" s="25">
        <v>100.7784</v>
      </c>
      <c r="BV15" s="25">
        <v>2500</v>
      </c>
      <c r="BW15" s="25">
        <v>650</v>
      </c>
      <c r="BX15" s="25">
        <v>507.7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5">
        <v>0</v>
      </c>
      <c r="CE15" s="25">
        <v>0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5">
        <v>2700</v>
      </c>
      <c r="CO15" s="25">
        <v>1215</v>
      </c>
      <c r="CP15" s="25">
        <v>105.54</v>
      </c>
      <c r="CQ15" s="25">
        <v>2700</v>
      </c>
      <c r="CR15" s="25">
        <v>600</v>
      </c>
      <c r="CS15" s="25">
        <v>92.2</v>
      </c>
      <c r="CT15" s="25">
        <v>0</v>
      </c>
      <c r="CU15" s="25">
        <v>0</v>
      </c>
      <c r="CV15" s="25">
        <v>0</v>
      </c>
      <c r="CW15" s="25">
        <v>0</v>
      </c>
      <c r="CX15" s="25">
        <v>0</v>
      </c>
      <c r="CY15" s="25">
        <v>100</v>
      </c>
      <c r="CZ15" s="25">
        <v>0</v>
      </c>
      <c r="DA15" s="25">
        <v>0</v>
      </c>
      <c r="DB15" s="25">
        <v>0</v>
      </c>
      <c r="DC15" s="25">
        <v>4000</v>
      </c>
      <c r="DD15" s="25">
        <v>1800</v>
      </c>
      <c r="DE15" s="25">
        <v>199.8</v>
      </c>
      <c r="DF15" s="25">
        <v>0</v>
      </c>
      <c r="DG15" s="25">
        <f t="shared" si="22"/>
        <v>72865.399999999994</v>
      </c>
      <c r="DH15" s="25">
        <f t="shared" si="23"/>
        <v>32944.654999999999</v>
      </c>
      <c r="DI15" s="25">
        <f t="shared" si="24"/>
        <v>29014.468100000002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5">
        <v>0</v>
      </c>
      <c r="DS15" s="25">
        <v>0</v>
      </c>
      <c r="DT15" s="25">
        <v>0</v>
      </c>
      <c r="DU15" s="25">
        <v>0</v>
      </c>
      <c r="DV15" s="25">
        <v>0</v>
      </c>
      <c r="DW15" s="25">
        <v>0</v>
      </c>
      <c r="DX15" s="25">
        <v>0</v>
      </c>
      <c r="DY15" s="25">
        <v>0</v>
      </c>
      <c r="DZ15" s="25">
        <f t="shared" si="34"/>
        <v>0</v>
      </c>
      <c r="EA15" s="25">
        <v>0</v>
      </c>
      <c r="EB15" s="25">
        <v>0</v>
      </c>
      <c r="EC15" s="25">
        <f t="shared" si="25"/>
        <v>0</v>
      </c>
      <c r="ED15" s="25">
        <f t="shared" si="25"/>
        <v>0</v>
      </c>
      <c r="EE15" s="25">
        <f t="shared" si="26"/>
        <v>0</v>
      </c>
    </row>
    <row r="16" spans="1:135" s="26" customFormat="1" ht="21.75" customHeight="1" x14ac:dyDescent="0.2">
      <c r="A16" s="16">
        <v>7</v>
      </c>
      <c r="B16" s="24" t="s">
        <v>51</v>
      </c>
      <c r="C16" s="25">
        <v>5277.7966999999999</v>
      </c>
      <c r="D16" s="25">
        <v>2526.7203</v>
      </c>
      <c r="E16" s="25">
        <f t="shared" si="27"/>
        <v>65895.199999999997</v>
      </c>
      <c r="F16" s="25">
        <f t="shared" si="28"/>
        <v>28405.9</v>
      </c>
      <c r="G16" s="25">
        <f t="shared" si="0"/>
        <v>26244.986600000004</v>
      </c>
      <c r="H16" s="25">
        <f t="shared" si="1"/>
        <v>92.392730383476689</v>
      </c>
      <c r="I16" s="25">
        <f t="shared" si="2"/>
        <v>39.828373842100802</v>
      </c>
      <c r="J16" s="25">
        <f t="shared" si="3"/>
        <v>28074.800000000003</v>
      </c>
      <c r="K16" s="25">
        <f t="shared" si="4"/>
        <v>9277.5</v>
      </c>
      <c r="L16" s="25">
        <f t="shared" si="5"/>
        <v>7116.5866000000005</v>
      </c>
      <c r="M16" s="25">
        <f t="shared" si="6"/>
        <v>76.708020479655076</v>
      </c>
      <c r="N16" s="25">
        <f t="shared" si="7"/>
        <v>25.348663570176811</v>
      </c>
      <c r="O16" s="25">
        <f t="shared" si="8"/>
        <v>9182.5</v>
      </c>
      <c r="P16" s="25">
        <f t="shared" si="9"/>
        <v>3000</v>
      </c>
      <c r="Q16" s="25">
        <f t="shared" si="10"/>
        <v>3320.7760000000003</v>
      </c>
      <c r="R16" s="25">
        <f t="shared" si="11"/>
        <v>110.69253333333336</v>
      </c>
      <c r="S16" s="25">
        <f t="shared" si="12"/>
        <v>36.164181867683098</v>
      </c>
      <c r="T16" s="25">
        <v>0</v>
      </c>
      <c r="U16" s="25">
        <v>0</v>
      </c>
      <c r="V16" s="25">
        <v>0.47199999999999998</v>
      </c>
      <c r="W16" s="25">
        <v>0</v>
      </c>
      <c r="X16" s="25">
        <v>0</v>
      </c>
      <c r="Y16" s="25">
        <v>10001.9</v>
      </c>
      <c r="Z16" s="25">
        <v>3000</v>
      </c>
      <c r="AA16" s="25">
        <v>1840.828</v>
      </c>
      <c r="AB16" s="25">
        <f t="shared" si="13"/>
        <v>61.360933333333335</v>
      </c>
      <c r="AC16" s="25">
        <f t="shared" si="14"/>
        <v>18.404783091212671</v>
      </c>
      <c r="AD16" s="25">
        <v>9182.5</v>
      </c>
      <c r="AE16" s="25">
        <v>3000</v>
      </c>
      <c r="AF16" s="25">
        <v>3320.3040000000001</v>
      </c>
      <c r="AG16" s="25">
        <f t="shared" si="31"/>
        <v>110.6768</v>
      </c>
      <c r="AH16" s="25">
        <f t="shared" si="32"/>
        <v>36.159041655322625</v>
      </c>
      <c r="AI16" s="25">
        <v>850</v>
      </c>
      <c r="AJ16" s="25">
        <v>425</v>
      </c>
      <c r="AK16" s="25">
        <v>582.1</v>
      </c>
      <c r="AL16" s="25">
        <f t="shared" si="15"/>
        <v>136.96470588235294</v>
      </c>
      <c r="AM16" s="25">
        <f t="shared" si="16"/>
        <v>68.482352941176472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37820.399999999994</v>
      </c>
      <c r="AZ16" s="25">
        <v>19128.400000000001</v>
      </c>
      <c r="BA16" s="25">
        <v>19128.400000000001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f t="shared" si="19"/>
        <v>2590.4</v>
      </c>
      <c r="BO16" s="25">
        <f t="shared" si="19"/>
        <v>400</v>
      </c>
      <c r="BP16" s="25">
        <f t="shared" si="33"/>
        <v>647.65660000000003</v>
      </c>
      <c r="BQ16" s="25">
        <f t="shared" si="20"/>
        <v>161.91415000000001</v>
      </c>
      <c r="BR16" s="25">
        <f t="shared" si="21"/>
        <v>25.002184990735021</v>
      </c>
      <c r="BS16" s="25">
        <v>2410.4</v>
      </c>
      <c r="BT16" s="25">
        <v>319</v>
      </c>
      <c r="BU16" s="25">
        <v>602.65660000000003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180</v>
      </c>
      <c r="CC16" s="25">
        <v>81</v>
      </c>
      <c r="CD16" s="25">
        <v>45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1350</v>
      </c>
      <c r="CO16" s="25">
        <v>607.5</v>
      </c>
      <c r="CP16" s="25">
        <v>640.02599999999995</v>
      </c>
      <c r="CQ16" s="25">
        <v>1300</v>
      </c>
      <c r="CR16" s="25">
        <v>700</v>
      </c>
      <c r="CS16" s="25">
        <v>640.02599999999995</v>
      </c>
      <c r="CT16" s="25">
        <v>0</v>
      </c>
      <c r="CU16" s="25">
        <v>0</v>
      </c>
      <c r="CV16" s="25">
        <v>0</v>
      </c>
      <c r="CW16" s="25">
        <v>100</v>
      </c>
      <c r="CX16" s="25">
        <v>45.000000000000007</v>
      </c>
      <c r="CY16" s="25">
        <v>0</v>
      </c>
      <c r="CZ16" s="25">
        <v>0</v>
      </c>
      <c r="DA16" s="25">
        <v>0</v>
      </c>
      <c r="DB16" s="25">
        <v>0</v>
      </c>
      <c r="DC16" s="25">
        <v>4000</v>
      </c>
      <c r="DD16" s="25">
        <v>1800</v>
      </c>
      <c r="DE16" s="25">
        <v>85.2</v>
      </c>
      <c r="DF16" s="25">
        <v>0</v>
      </c>
      <c r="DG16" s="25">
        <f t="shared" si="22"/>
        <v>65895.199999999997</v>
      </c>
      <c r="DH16" s="25">
        <f t="shared" si="23"/>
        <v>28405.9</v>
      </c>
      <c r="DI16" s="25">
        <f t="shared" si="24"/>
        <v>26244.986600000004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f t="shared" si="34"/>
        <v>0</v>
      </c>
      <c r="EA16" s="25">
        <v>0</v>
      </c>
      <c r="EB16" s="25">
        <v>0</v>
      </c>
      <c r="EC16" s="25">
        <f t="shared" si="25"/>
        <v>0</v>
      </c>
      <c r="ED16" s="25">
        <f t="shared" si="25"/>
        <v>0</v>
      </c>
      <c r="EE16" s="25">
        <f t="shared" si="26"/>
        <v>0</v>
      </c>
    </row>
    <row r="17" spans="1:143" s="26" customFormat="1" ht="21.75" customHeight="1" x14ac:dyDescent="0.2">
      <c r="A17" s="16">
        <v>8</v>
      </c>
      <c r="B17" s="24" t="s">
        <v>52</v>
      </c>
      <c r="C17" s="25">
        <v>6047.1073999999999</v>
      </c>
      <c r="D17" s="25">
        <v>2421.0527000000002</v>
      </c>
      <c r="E17" s="25">
        <f t="shared" si="27"/>
        <v>1128126.3</v>
      </c>
      <c r="F17" s="25">
        <f t="shared" si="28"/>
        <v>573177.98</v>
      </c>
      <c r="G17" s="25">
        <f t="shared" si="0"/>
        <v>538301.83689999999</v>
      </c>
      <c r="H17" s="25">
        <f t="shared" si="1"/>
        <v>93.915303044265585</v>
      </c>
      <c r="I17" s="25">
        <f t="shared" si="2"/>
        <v>47.716451331734753</v>
      </c>
      <c r="J17" s="25">
        <f t="shared" si="3"/>
        <v>449475.85000000003</v>
      </c>
      <c r="K17" s="25">
        <f t="shared" si="4"/>
        <v>196400.54249999998</v>
      </c>
      <c r="L17" s="25">
        <f t="shared" si="5"/>
        <v>161489.50690000001</v>
      </c>
      <c r="M17" s="25">
        <f t="shared" si="6"/>
        <v>82.2245727248946</v>
      </c>
      <c r="N17" s="25">
        <f t="shared" si="7"/>
        <v>35.928405697436247</v>
      </c>
      <c r="O17" s="25">
        <f t="shared" si="8"/>
        <v>181050</v>
      </c>
      <c r="P17" s="25">
        <f t="shared" si="9"/>
        <v>67500</v>
      </c>
      <c r="Q17" s="25">
        <f t="shared" si="10"/>
        <v>78564.613700000002</v>
      </c>
      <c r="R17" s="25">
        <f t="shared" si="11"/>
        <v>116.39202029629629</v>
      </c>
      <c r="S17" s="25">
        <f t="shared" si="12"/>
        <v>43.393876663905004</v>
      </c>
      <c r="T17" s="25">
        <v>62050</v>
      </c>
      <c r="U17" s="25">
        <v>17500</v>
      </c>
      <c r="V17" s="25">
        <v>33939.724699999999</v>
      </c>
      <c r="W17" s="25">
        <f t="shared" si="29"/>
        <v>193.941284</v>
      </c>
      <c r="X17" s="25">
        <f t="shared" si="30"/>
        <v>54.697380660757453</v>
      </c>
      <c r="Y17" s="25">
        <v>46000</v>
      </c>
      <c r="Z17" s="25">
        <v>14000</v>
      </c>
      <c r="AA17" s="25">
        <v>12927.869199999999</v>
      </c>
      <c r="AB17" s="25">
        <f t="shared" si="13"/>
        <v>92.341922857142862</v>
      </c>
      <c r="AC17" s="25">
        <f t="shared" si="14"/>
        <v>28.104063478260866</v>
      </c>
      <c r="AD17" s="25">
        <v>119000</v>
      </c>
      <c r="AE17" s="25">
        <v>50000</v>
      </c>
      <c r="AF17" s="25">
        <v>44624.889000000003</v>
      </c>
      <c r="AG17" s="25">
        <f t="shared" si="31"/>
        <v>89.249778000000006</v>
      </c>
      <c r="AH17" s="25">
        <f t="shared" si="32"/>
        <v>37.499906722689083</v>
      </c>
      <c r="AI17" s="25">
        <v>14270</v>
      </c>
      <c r="AJ17" s="25">
        <v>9500</v>
      </c>
      <c r="AK17" s="25">
        <v>8765.65</v>
      </c>
      <c r="AL17" s="25">
        <f t="shared" si="15"/>
        <v>92.27</v>
      </c>
      <c r="AM17" s="25">
        <f t="shared" si="16"/>
        <v>61.427119831814991</v>
      </c>
      <c r="AN17" s="25">
        <v>6000</v>
      </c>
      <c r="AO17" s="25">
        <v>3000</v>
      </c>
      <c r="AP17" s="25">
        <v>2041.6</v>
      </c>
      <c r="AQ17" s="25">
        <f t="shared" si="17"/>
        <v>68.053333333333327</v>
      </c>
      <c r="AR17" s="25">
        <f t="shared" si="18"/>
        <v>34.026666666666664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654591.60000000009</v>
      </c>
      <c r="AZ17" s="25">
        <v>365950.8</v>
      </c>
      <c r="BA17" s="25">
        <v>365950.8</v>
      </c>
      <c r="BB17" s="25">
        <v>0</v>
      </c>
      <c r="BC17" s="25">
        <v>0</v>
      </c>
      <c r="BD17" s="25">
        <v>0</v>
      </c>
      <c r="BE17" s="25">
        <v>18662.099999999999</v>
      </c>
      <c r="BF17" s="25">
        <v>8398.1</v>
      </c>
      <c r="BG17" s="25">
        <v>8398.1</v>
      </c>
      <c r="BH17" s="25">
        <v>0</v>
      </c>
      <c r="BI17" s="25">
        <v>0</v>
      </c>
      <c r="BJ17" s="25">
        <v>0</v>
      </c>
      <c r="BK17" s="25">
        <v>0</v>
      </c>
      <c r="BL17" s="25">
        <v>0</v>
      </c>
      <c r="BM17" s="25">
        <v>0</v>
      </c>
      <c r="BN17" s="25">
        <f t="shared" si="19"/>
        <v>25584</v>
      </c>
      <c r="BO17" s="25">
        <f t="shared" si="19"/>
        <v>9500</v>
      </c>
      <c r="BP17" s="25">
        <f t="shared" si="33"/>
        <v>9488.9889999999996</v>
      </c>
      <c r="BQ17" s="25">
        <f t="shared" si="20"/>
        <v>99.884094736842101</v>
      </c>
      <c r="BR17" s="25">
        <f t="shared" si="21"/>
        <v>37.089544246403996</v>
      </c>
      <c r="BS17" s="25">
        <v>21840</v>
      </c>
      <c r="BT17" s="25">
        <v>7815.2</v>
      </c>
      <c r="BU17" s="25">
        <v>7402.8429999999998</v>
      </c>
      <c r="BV17" s="25">
        <v>0</v>
      </c>
      <c r="BW17" s="25">
        <v>0</v>
      </c>
      <c r="BX17" s="25">
        <v>564.38599999999997</v>
      </c>
      <c r="BY17" s="25">
        <v>0</v>
      </c>
      <c r="BZ17" s="25">
        <v>0</v>
      </c>
      <c r="CA17" s="25">
        <v>0</v>
      </c>
      <c r="CB17" s="25">
        <v>3744</v>
      </c>
      <c r="CC17" s="25">
        <v>1684.8000000000002</v>
      </c>
      <c r="CD17" s="25">
        <v>1521.76</v>
      </c>
      <c r="CE17" s="25">
        <v>0</v>
      </c>
      <c r="CF17" s="25">
        <v>0</v>
      </c>
      <c r="CG17" s="25">
        <v>0</v>
      </c>
      <c r="CH17" s="25">
        <v>5396.75</v>
      </c>
      <c r="CI17" s="25">
        <v>2428.5375000000004</v>
      </c>
      <c r="CJ17" s="25">
        <v>2463.4299999999998</v>
      </c>
      <c r="CK17" s="25">
        <v>0</v>
      </c>
      <c r="CL17" s="25">
        <v>0</v>
      </c>
      <c r="CM17" s="25">
        <v>0</v>
      </c>
      <c r="CN17" s="25">
        <v>169445.65</v>
      </c>
      <c r="CO17" s="25">
        <v>76250.542499999996</v>
      </c>
      <c r="CP17" s="25">
        <v>45819.025000000001</v>
      </c>
      <c r="CQ17" s="25">
        <v>64000</v>
      </c>
      <c r="CR17" s="25">
        <v>31800</v>
      </c>
      <c r="CS17" s="25">
        <v>25799.5</v>
      </c>
      <c r="CT17" s="25">
        <v>6126.2</v>
      </c>
      <c r="CU17" s="25">
        <v>16200.000000000002</v>
      </c>
      <c r="CV17" s="25">
        <v>3818.76</v>
      </c>
      <c r="CW17" s="25">
        <v>1000</v>
      </c>
      <c r="CX17" s="25">
        <v>450</v>
      </c>
      <c r="CY17" s="25">
        <v>63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f t="shared" si="22"/>
        <v>1128126.3</v>
      </c>
      <c r="DH17" s="25">
        <f t="shared" si="23"/>
        <v>573177.98</v>
      </c>
      <c r="DI17" s="25">
        <f t="shared" si="24"/>
        <v>538301.83689999999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5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f t="shared" si="34"/>
        <v>0</v>
      </c>
      <c r="EA17" s="25">
        <v>0</v>
      </c>
      <c r="EB17" s="25">
        <v>0</v>
      </c>
      <c r="EC17" s="25">
        <f t="shared" si="25"/>
        <v>0</v>
      </c>
      <c r="ED17" s="25">
        <f t="shared" si="25"/>
        <v>0</v>
      </c>
      <c r="EE17" s="25">
        <f t="shared" si="26"/>
        <v>0</v>
      </c>
    </row>
    <row r="18" spans="1:143" s="26" customFormat="1" ht="21.75" customHeight="1" x14ac:dyDescent="0.2">
      <c r="A18" s="16">
        <v>9</v>
      </c>
      <c r="B18" s="24" t="s">
        <v>53</v>
      </c>
      <c r="C18" s="25">
        <v>167503.28049999999</v>
      </c>
      <c r="D18" s="25">
        <v>230979.698</v>
      </c>
      <c r="E18" s="25">
        <f t="shared" si="27"/>
        <v>1675859.6999999997</v>
      </c>
      <c r="F18" s="25">
        <f t="shared" si="28"/>
        <v>824703.41500000004</v>
      </c>
      <c r="G18" s="25">
        <f t="shared" si="0"/>
        <v>737051.63769999985</v>
      </c>
      <c r="H18" s="25">
        <f t="shared" si="1"/>
        <v>89.371721311472911</v>
      </c>
      <c r="I18" s="25">
        <f t="shared" si="2"/>
        <v>43.980509687057925</v>
      </c>
      <c r="J18" s="25">
        <f t="shared" si="3"/>
        <v>838644.7</v>
      </c>
      <c r="K18" s="25">
        <f t="shared" si="4"/>
        <v>365383.11499999999</v>
      </c>
      <c r="L18" s="25">
        <f t="shared" si="5"/>
        <v>278199.09770000004</v>
      </c>
      <c r="M18" s="25">
        <f t="shared" si="6"/>
        <v>76.139013073989489</v>
      </c>
      <c r="N18" s="25">
        <f t="shared" si="7"/>
        <v>33.172462390807461</v>
      </c>
      <c r="O18" s="25">
        <f t="shared" si="8"/>
        <v>310000</v>
      </c>
      <c r="P18" s="25">
        <f t="shared" si="9"/>
        <v>127500</v>
      </c>
      <c r="Q18" s="25">
        <f t="shared" si="10"/>
        <v>112745.97330000001</v>
      </c>
      <c r="R18" s="25">
        <f t="shared" si="11"/>
        <v>88.428214352941183</v>
      </c>
      <c r="S18" s="25">
        <f t="shared" si="12"/>
        <v>36.369668806451614</v>
      </c>
      <c r="T18" s="25">
        <v>66000</v>
      </c>
      <c r="U18" s="25">
        <v>21700</v>
      </c>
      <c r="V18" s="25">
        <v>21051.953300000001</v>
      </c>
      <c r="W18" s="25">
        <f t="shared" si="29"/>
        <v>97.013609677419353</v>
      </c>
      <c r="X18" s="25">
        <f t="shared" si="30"/>
        <v>31.896898939393942</v>
      </c>
      <c r="Y18" s="25">
        <v>24200</v>
      </c>
      <c r="Z18" s="25">
        <v>10000</v>
      </c>
      <c r="AA18" s="25">
        <v>7997.4988999999996</v>
      </c>
      <c r="AB18" s="25">
        <f t="shared" si="13"/>
        <v>79.974988999999994</v>
      </c>
      <c r="AC18" s="25">
        <f t="shared" si="14"/>
        <v>33.047516115702479</v>
      </c>
      <c r="AD18" s="25">
        <v>244000</v>
      </c>
      <c r="AE18" s="25">
        <v>105800</v>
      </c>
      <c r="AF18" s="25">
        <v>91694.02</v>
      </c>
      <c r="AG18" s="25">
        <f t="shared" si="31"/>
        <v>86.667315689981095</v>
      </c>
      <c r="AH18" s="25">
        <f t="shared" si="32"/>
        <v>37.579516393442624</v>
      </c>
      <c r="AI18" s="25">
        <v>30600</v>
      </c>
      <c r="AJ18" s="25">
        <v>18691</v>
      </c>
      <c r="AK18" s="25">
        <v>15745.514999999999</v>
      </c>
      <c r="AL18" s="25">
        <f t="shared" si="15"/>
        <v>84.241158846503666</v>
      </c>
      <c r="AM18" s="25">
        <f t="shared" si="16"/>
        <v>51.45593137254901</v>
      </c>
      <c r="AN18" s="25">
        <v>29300</v>
      </c>
      <c r="AO18" s="25">
        <v>10947</v>
      </c>
      <c r="AP18" s="25">
        <v>14181.65</v>
      </c>
      <c r="AQ18" s="25">
        <f t="shared" si="17"/>
        <v>129.54827806705035</v>
      </c>
      <c r="AR18" s="25">
        <f t="shared" si="18"/>
        <v>48.401535836177473</v>
      </c>
      <c r="AS18" s="25">
        <v>0</v>
      </c>
      <c r="AT18" s="25">
        <v>0</v>
      </c>
      <c r="AU18" s="25">
        <v>0</v>
      </c>
      <c r="AV18" s="25">
        <v>0</v>
      </c>
      <c r="AW18" s="25">
        <v>0</v>
      </c>
      <c r="AX18" s="25">
        <v>0</v>
      </c>
      <c r="AY18" s="25">
        <v>823546.79999999993</v>
      </c>
      <c r="AZ18" s="25">
        <v>453169.6</v>
      </c>
      <c r="BA18" s="25">
        <v>453169.6</v>
      </c>
      <c r="BB18" s="25">
        <v>0</v>
      </c>
      <c r="BC18" s="25">
        <v>0</v>
      </c>
      <c r="BD18" s="25">
        <v>0</v>
      </c>
      <c r="BE18" s="25">
        <v>8168.2</v>
      </c>
      <c r="BF18" s="25">
        <v>3675.7</v>
      </c>
      <c r="BG18" s="25">
        <v>3675.7</v>
      </c>
      <c r="BH18" s="25">
        <v>0</v>
      </c>
      <c r="BI18" s="25">
        <v>0</v>
      </c>
      <c r="BJ18" s="25">
        <v>0</v>
      </c>
      <c r="BK18" s="25">
        <v>0</v>
      </c>
      <c r="BL18" s="25">
        <v>0</v>
      </c>
      <c r="BM18" s="25">
        <v>0</v>
      </c>
      <c r="BN18" s="25">
        <f t="shared" si="19"/>
        <v>24000</v>
      </c>
      <c r="BO18" s="25">
        <f t="shared" si="19"/>
        <v>9000</v>
      </c>
      <c r="BP18" s="25">
        <f t="shared" si="33"/>
        <v>9805.5040000000008</v>
      </c>
      <c r="BQ18" s="25">
        <f t="shared" si="20"/>
        <v>108.95004444444444</v>
      </c>
      <c r="BR18" s="25">
        <f t="shared" si="21"/>
        <v>40.85626666666667</v>
      </c>
      <c r="BS18" s="25">
        <v>12000</v>
      </c>
      <c r="BT18" s="25">
        <v>3600</v>
      </c>
      <c r="BU18" s="25">
        <v>2409.8339999999998</v>
      </c>
      <c r="BV18" s="25">
        <v>0</v>
      </c>
      <c r="BW18" s="25">
        <v>0</v>
      </c>
      <c r="BX18" s="25">
        <v>0</v>
      </c>
      <c r="BY18" s="25">
        <v>0</v>
      </c>
      <c r="BZ18" s="25">
        <v>0</v>
      </c>
      <c r="CA18" s="25">
        <v>0</v>
      </c>
      <c r="CB18" s="25">
        <v>12000</v>
      </c>
      <c r="CC18" s="25">
        <v>5400</v>
      </c>
      <c r="CD18" s="25">
        <v>7395.67</v>
      </c>
      <c r="CE18" s="25">
        <v>0</v>
      </c>
      <c r="CF18" s="25">
        <v>0</v>
      </c>
      <c r="CG18" s="25">
        <v>0</v>
      </c>
      <c r="CH18" s="25">
        <v>5500</v>
      </c>
      <c r="CI18" s="25">
        <v>2475</v>
      </c>
      <c r="CJ18" s="25">
        <v>2007.24</v>
      </c>
      <c r="CK18" s="25">
        <v>0</v>
      </c>
      <c r="CL18" s="25">
        <v>0</v>
      </c>
      <c r="CM18" s="25">
        <v>0</v>
      </c>
      <c r="CN18" s="25">
        <v>315161</v>
      </c>
      <c r="CO18" s="25">
        <v>141822.45000000001</v>
      </c>
      <c r="CP18" s="25">
        <v>77047.884000000005</v>
      </c>
      <c r="CQ18" s="25">
        <v>162351</v>
      </c>
      <c r="CR18" s="25">
        <v>73702</v>
      </c>
      <c r="CS18" s="25">
        <v>61352.313999999998</v>
      </c>
      <c r="CT18" s="25">
        <v>20000</v>
      </c>
      <c r="CU18" s="25">
        <v>9000.0000000000018</v>
      </c>
      <c r="CV18" s="25">
        <v>8090.4207999999999</v>
      </c>
      <c r="CW18" s="25">
        <v>1500</v>
      </c>
      <c r="CX18" s="25">
        <v>675</v>
      </c>
      <c r="CY18" s="25">
        <v>2505.3820000000001</v>
      </c>
      <c r="CZ18" s="25">
        <v>0</v>
      </c>
      <c r="DA18" s="25">
        <v>0</v>
      </c>
      <c r="DB18" s="25">
        <v>0</v>
      </c>
      <c r="DC18" s="25">
        <v>83883.7</v>
      </c>
      <c r="DD18" s="25">
        <v>37747.665000000001</v>
      </c>
      <c r="DE18" s="25">
        <v>30079.269700000001</v>
      </c>
      <c r="DF18" s="25">
        <v>0</v>
      </c>
      <c r="DG18" s="25">
        <f t="shared" si="22"/>
        <v>1675859.6999999997</v>
      </c>
      <c r="DH18" s="25">
        <f t="shared" si="23"/>
        <v>824703.41500000004</v>
      </c>
      <c r="DI18" s="25">
        <f t="shared" si="24"/>
        <v>737051.63769999985</v>
      </c>
      <c r="DJ18" s="25">
        <v>0</v>
      </c>
      <c r="DK18" s="25">
        <v>0</v>
      </c>
      <c r="DL18" s="25">
        <v>0</v>
      </c>
      <c r="DM18" s="25">
        <v>0</v>
      </c>
      <c r="DN18" s="25">
        <v>0</v>
      </c>
      <c r="DO18" s="25">
        <v>0</v>
      </c>
      <c r="DP18" s="25">
        <v>0</v>
      </c>
      <c r="DQ18" s="25">
        <v>0</v>
      </c>
      <c r="DR18" s="25">
        <v>0</v>
      </c>
      <c r="DS18" s="25">
        <v>0</v>
      </c>
      <c r="DT18" s="25">
        <v>0</v>
      </c>
      <c r="DU18" s="25">
        <v>0</v>
      </c>
      <c r="DV18" s="25">
        <v>0</v>
      </c>
      <c r="DW18" s="25">
        <v>0</v>
      </c>
      <c r="DX18" s="25">
        <v>0</v>
      </c>
      <c r="DY18" s="25">
        <v>0</v>
      </c>
      <c r="DZ18" s="25">
        <f t="shared" si="34"/>
        <v>0</v>
      </c>
      <c r="EA18" s="25">
        <v>0</v>
      </c>
      <c r="EB18" s="25">
        <v>0</v>
      </c>
      <c r="EC18" s="25">
        <f t="shared" si="25"/>
        <v>0</v>
      </c>
      <c r="ED18" s="25">
        <f t="shared" si="25"/>
        <v>0</v>
      </c>
      <c r="EE18" s="25">
        <f t="shared" si="26"/>
        <v>0</v>
      </c>
    </row>
    <row r="19" spans="1:143" s="26" customFormat="1" ht="21.75" customHeight="1" x14ac:dyDescent="0.2">
      <c r="A19" s="16">
        <v>10</v>
      </c>
      <c r="B19" s="24" t="s">
        <v>54</v>
      </c>
      <c r="C19" s="25">
        <v>24984.672299999998</v>
      </c>
      <c r="D19" s="25">
        <v>2165.1183000000001</v>
      </c>
      <c r="E19" s="25">
        <f t="shared" si="27"/>
        <v>269699.39999999997</v>
      </c>
      <c r="F19" s="25">
        <f t="shared" si="28"/>
        <v>128692.6</v>
      </c>
      <c r="G19" s="25">
        <f t="shared" si="0"/>
        <v>130345.95280000001</v>
      </c>
      <c r="H19" s="25">
        <f t="shared" si="1"/>
        <v>101.28473027975191</v>
      </c>
      <c r="I19" s="25">
        <f t="shared" si="2"/>
        <v>48.330086310907639</v>
      </c>
      <c r="J19" s="25">
        <f t="shared" si="3"/>
        <v>97369.8</v>
      </c>
      <c r="K19" s="25">
        <f t="shared" si="4"/>
        <v>42527.5</v>
      </c>
      <c r="L19" s="25">
        <f t="shared" si="5"/>
        <v>43969.752799999995</v>
      </c>
      <c r="M19" s="25">
        <f t="shared" si="6"/>
        <v>103.39134160249247</v>
      </c>
      <c r="N19" s="25">
        <f t="shared" si="7"/>
        <v>45.157484969672311</v>
      </c>
      <c r="O19" s="25">
        <f t="shared" si="8"/>
        <v>34400</v>
      </c>
      <c r="P19" s="25">
        <f t="shared" si="9"/>
        <v>17300</v>
      </c>
      <c r="Q19" s="25">
        <f t="shared" si="10"/>
        <v>19338.369899999998</v>
      </c>
      <c r="R19" s="25">
        <f t="shared" si="11"/>
        <v>111.78248497109826</v>
      </c>
      <c r="S19" s="25">
        <f t="shared" si="12"/>
        <v>56.216191569767439</v>
      </c>
      <c r="T19" s="25">
        <v>4600</v>
      </c>
      <c r="U19" s="25">
        <v>2070</v>
      </c>
      <c r="V19" s="25">
        <v>1181.0148999999999</v>
      </c>
      <c r="W19" s="25">
        <f t="shared" si="29"/>
        <v>57.053859903381642</v>
      </c>
      <c r="X19" s="25">
        <f t="shared" si="30"/>
        <v>25.674236956521735</v>
      </c>
      <c r="Y19" s="25">
        <v>29000</v>
      </c>
      <c r="Z19" s="25">
        <v>9500</v>
      </c>
      <c r="AA19" s="25">
        <v>11328.9799</v>
      </c>
      <c r="AB19" s="25">
        <f t="shared" si="13"/>
        <v>119.25242</v>
      </c>
      <c r="AC19" s="25">
        <f t="shared" si="14"/>
        <v>39.065447931034484</v>
      </c>
      <c r="AD19" s="25">
        <v>29800</v>
      </c>
      <c r="AE19" s="25">
        <v>15230</v>
      </c>
      <c r="AF19" s="25">
        <v>18157.355</v>
      </c>
      <c r="AG19" s="25">
        <f t="shared" si="31"/>
        <v>119.22097833223899</v>
      </c>
      <c r="AH19" s="25">
        <f t="shared" si="32"/>
        <v>60.930721476510065</v>
      </c>
      <c r="AI19" s="25">
        <v>1700</v>
      </c>
      <c r="AJ19" s="25">
        <v>850</v>
      </c>
      <c r="AK19" s="25">
        <v>1563.05</v>
      </c>
      <c r="AL19" s="25">
        <f t="shared" si="15"/>
        <v>183.88823529411764</v>
      </c>
      <c r="AM19" s="25">
        <f t="shared" si="16"/>
        <v>91.944117647058818</v>
      </c>
      <c r="AN19" s="25">
        <v>0</v>
      </c>
      <c r="AO19" s="25">
        <v>0</v>
      </c>
      <c r="AP19" s="25">
        <v>0</v>
      </c>
      <c r="AQ19" s="25">
        <v>0</v>
      </c>
      <c r="AR19" s="25">
        <v>0</v>
      </c>
      <c r="AS19" s="25">
        <v>0</v>
      </c>
      <c r="AT19" s="25">
        <v>0</v>
      </c>
      <c r="AU19" s="25">
        <v>0</v>
      </c>
      <c r="AV19" s="25">
        <v>0</v>
      </c>
      <c r="AW19" s="25">
        <v>0</v>
      </c>
      <c r="AX19" s="25">
        <v>0</v>
      </c>
      <c r="AY19" s="25">
        <v>172329.59999999998</v>
      </c>
      <c r="AZ19" s="25">
        <v>86165.1</v>
      </c>
      <c r="BA19" s="25">
        <v>86165.1</v>
      </c>
      <c r="BB19" s="25">
        <v>0</v>
      </c>
      <c r="BC19" s="25">
        <v>0</v>
      </c>
      <c r="BD19" s="25">
        <v>0</v>
      </c>
      <c r="BE19" s="25">
        <v>0</v>
      </c>
      <c r="BF19" s="25">
        <v>0</v>
      </c>
      <c r="BG19" s="25">
        <v>0</v>
      </c>
      <c r="BH19" s="25">
        <v>0</v>
      </c>
      <c r="BI19" s="25">
        <v>0</v>
      </c>
      <c r="BJ19" s="25">
        <v>0</v>
      </c>
      <c r="BK19" s="25">
        <v>0</v>
      </c>
      <c r="BL19" s="25">
        <v>0</v>
      </c>
      <c r="BM19" s="25">
        <v>0</v>
      </c>
      <c r="BN19" s="25">
        <f t="shared" si="19"/>
        <v>8319.7999999999993</v>
      </c>
      <c r="BO19" s="25">
        <f t="shared" si="19"/>
        <v>4100</v>
      </c>
      <c r="BP19" s="25">
        <f t="shared" si="33"/>
        <v>4676.3100000000004</v>
      </c>
      <c r="BQ19" s="25">
        <f t="shared" si="20"/>
        <v>114.05634146341464</v>
      </c>
      <c r="BR19" s="25">
        <f t="shared" si="21"/>
        <v>56.207000168273282</v>
      </c>
      <c r="BS19" s="25">
        <v>8119.8</v>
      </c>
      <c r="BT19" s="25">
        <v>4010</v>
      </c>
      <c r="BU19" s="25">
        <v>4671.3100000000004</v>
      </c>
      <c r="BV19" s="25">
        <v>0</v>
      </c>
      <c r="BW19" s="25">
        <v>0</v>
      </c>
      <c r="BX19" s="25">
        <v>0</v>
      </c>
      <c r="BY19" s="25">
        <v>0</v>
      </c>
      <c r="BZ19" s="25">
        <v>0</v>
      </c>
      <c r="CA19" s="25">
        <v>0</v>
      </c>
      <c r="CB19" s="25">
        <v>200</v>
      </c>
      <c r="CC19" s="25">
        <v>90.000000000000014</v>
      </c>
      <c r="CD19" s="25">
        <v>5</v>
      </c>
      <c r="CE19" s="25">
        <v>0</v>
      </c>
      <c r="CF19" s="25">
        <v>0</v>
      </c>
      <c r="CG19" s="25">
        <v>0</v>
      </c>
      <c r="CH19" s="25">
        <v>0</v>
      </c>
      <c r="CI19" s="25">
        <v>0</v>
      </c>
      <c r="CJ19" s="25">
        <v>0</v>
      </c>
      <c r="CK19" s="25">
        <v>0</v>
      </c>
      <c r="CL19" s="25">
        <v>0</v>
      </c>
      <c r="CM19" s="25">
        <v>0</v>
      </c>
      <c r="CN19" s="25">
        <v>18300</v>
      </c>
      <c r="CO19" s="25">
        <v>8235</v>
      </c>
      <c r="CP19" s="25">
        <v>5501.9030000000002</v>
      </c>
      <c r="CQ19" s="25">
        <v>9000</v>
      </c>
      <c r="CR19" s="25">
        <v>4000</v>
      </c>
      <c r="CS19" s="25">
        <v>2959.703</v>
      </c>
      <c r="CT19" s="25">
        <v>4600</v>
      </c>
      <c r="CU19" s="25">
        <v>2070</v>
      </c>
      <c r="CV19" s="25">
        <v>736.14</v>
      </c>
      <c r="CW19" s="25">
        <v>50</v>
      </c>
      <c r="CX19" s="25">
        <v>22.500000000000004</v>
      </c>
      <c r="CY19" s="25">
        <v>700</v>
      </c>
      <c r="CZ19" s="25">
        <v>0</v>
      </c>
      <c r="DA19" s="25">
        <v>0</v>
      </c>
      <c r="DB19" s="25">
        <v>0</v>
      </c>
      <c r="DC19" s="25">
        <v>1000</v>
      </c>
      <c r="DD19" s="25">
        <v>450</v>
      </c>
      <c r="DE19" s="25">
        <v>125</v>
      </c>
      <c r="DF19" s="25">
        <v>0</v>
      </c>
      <c r="DG19" s="25">
        <f t="shared" si="22"/>
        <v>269699.39999999997</v>
      </c>
      <c r="DH19" s="25">
        <f t="shared" si="23"/>
        <v>128692.6</v>
      </c>
      <c r="DI19" s="25">
        <f t="shared" si="24"/>
        <v>130134.85280000001</v>
      </c>
      <c r="DJ19" s="25">
        <v>0</v>
      </c>
      <c r="DK19" s="25">
        <v>0</v>
      </c>
      <c r="DL19" s="25">
        <v>0</v>
      </c>
      <c r="DM19" s="25">
        <v>0</v>
      </c>
      <c r="DN19" s="25">
        <v>0</v>
      </c>
      <c r="DO19" s="25">
        <v>0</v>
      </c>
      <c r="DP19" s="25">
        <v>0</v>
      </c>
      <c r="DQ19" s="25">
        <v>0</v>
      </c>
      <c r="DR19" s="25">
        <v>0</v>
      </c>
      <c r="DS19" s="25">
        <v>0</v>
      </c>
      <c r="DT19" s="25">
        <v>0</v>
      </c>
      <c r="DU19" s="25">
        <v>211.1</v>
      </c>
      <c r="DV19" s="25">
        <v>0</v>
      </c>
      <c r="DW19" s="25">
        <v>0</v>
      </c>
      <c r="DX19" s="25">
        <v>0</v>
      </c>
      <c r="DY19" s="25">
        <v>0</v>
      </c>
      <c r="DZ19" s="25">
        <f t="shared" si="34"/>
        <v>0</v>
      </c>
      <c r="EA19" s="25">
        <v>0</v>
      </c>
      <c r="EB19" s="25">
        <v>0</v>
      </c>
      <c r="EC19" s="25">
        <f t="shared" si="25"/>
        <v>0</v>
      </c>
      <c r="ED19" s="25">
        <f t="shared" si="25"/>
        <v>0</v>
      </c>
      <c r="EE19" s="25">
        <f t="shared" si="26"/>
        <v>211.1</v>
      </c>
    </row>
    <row r="20" spans="1:143" s="26" customFormat="1" ht="21.75" customHeight="1" x14ac:dyDescent="0.2">
      <c r="A20" s="16">
        <v>11</v>
      </c>
      <c r="B20" s="24" t="s">
        <v>55</v>
      </c>
      <c r="C20" s="25">
        <v>24278.064299999998</v>
      </c>
      <c r="D20" s="25">
        <v>127118.288</v>
      </c>
      <c r="E20" s="25">
        <f t="shared" si="27"/>
        <v>207791.2</v>
      </c>
      <c r="F20" s="25">
        <f t="shared" si="28"/>
        <v>98527.200000000012</v>
      </c>
      <c r="G20" s="25">
        <f t="shared" si="0"/>
        <v>117225.0708</v>
      </c>
      <c r="H20" s="25">
        <f t="shared" si="1"/>
        <v>118.97736949796602</v>
      </c>
      <c r="I20" s="25">
        <f t="shared" si="2"/>
        <v>56.414838934468825</v>
      </c>
      <c r="J20" s="25">
        <f t="shared" si="3"/>
        <v>136600</v>
      </c>
      <c r="K20" s="25">
        <f t="shared" si="4"/>
        <v>62186.3</v>
      </c>
      <c r="L20" s="25">
        <f t="shared" si="5"/>
        <v>80884.170799999993</v>
      </c>
      <c r="M20" s="25">
        <f t="shared" si="6"/>
        <v>130.06750811673953</v>
      </c>
      <c r="N20" s="25">
        <f t="shared" si="7"/>
        <v>59.212423718887251</v>
      </c>
      <c r="O20" s="25">
        <f t="shared" si="8"/>
        <v>95500</v>
      </c>
      <c r="P20" s="25">
        <f t="shared" si="9"/>
        <v>43116.800000000003</v>
      </c>
      <c r="Q20" s="25">
        <f t="shared" si="10"/>
        <v>39669.732799999998</v>
      </c>
      <c r="R20" s="25">
        <f t="shared" si="11"/>
        <v>92.005280540299822</v>
      </c>
      <c r="S20" s="25">
        <f t="shared" si="12"/>
        <v>41.538987225130889</v>
      </c>
      <c r="T20" s="25">
        <v>55000</v>
      </c>
      <c r="U20" s="25">
        <v>24750</v>
      </c>
      <c r="V20" s="25">
        <v>21913.7958</v>
      </c>
      <c r="W20" s="25">
        <f t="shared" si="29"/>
        <v>88.540589090909094</v>
      </c>
      <c r="X20" s="25">
        <f t="shared" si="30"/>
        <v>39.843265090909092</v>
      </c>
      <c r="Y20" s="25">
        <v>7400</v>
      </c>
      <c r="Z20" s="25">
        <v>3600</v>
      </c>
      <c r="AA20" s="25">
        <v>2387.5230000000001</v>
      </c>
      <c r="AB20" s="25">
        <f t="shared" si="13"/>
        <v>66.320083333333329</v>
      </c>
      <c r="AC20" s="25">
        <f t="shared" si="14"/>
        <v>32.263824324324325</v>
      </c>
      <c r="AD20" s="25">
        <v>40500</v>
      </c>
      <c r="AE20" s="25">
        <v>18366.8</v>
      </c>
      <c r="AF20" s="25">
        <v>17755.937000000002</v>
      </c>
      <c r="AG20" s="25">
        <f t="shared" si="31"/>
        <v>96.674091295163024</v>
      </c>
      <c r="AH20" s="25">
        <f t="shared" si="32"/>
        <v>43.841819753086426</v>
      </c>
      <c r="AI20" s="25">
        <v>5290</v>
      </c>
      <c r="AJ20" s="25">
        <v>2640</v>
      </c>
      <c r="AK20" s="25">
        <v>4087.33</v>
      </c>
      <c r="AL20" s="25">
        <f t="shared" si="15"/>
        <v>154.82310606060605</v>
      </c>
      <c r="AM20" s="25">
        <f t="shared" si="16"/>
        <v>77.265217391304347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71191.200000000012</v>
      </c>
      <c r="AZ20" s="25">
        <v>36340.9</v>
      </c>
      <c r="BA20" s="25">
        <v>36340.9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5">
        <v>0</v>
      </c>
      <c r="BK20" s="25">
        <v>0</v>
      </c>
      <c r="BL20" s="25">
        <v>0</v>
      </c>
      <c r="BM20" s="25">
        <v>0</v>
      </c>
      <c r="BN20" s="25">
        <f t="shared" si="19"/>
        <v>1100</v>
      </c>
      <c r="BO20" s="25">
        <f t="shared" si="19"/>
        <v>540</v>
      </c>
      <c r="BP20" s="25">
        <f t="shared" si="33"/>
        <v>468.2</v>
      </c>
      <c r="BQ20" s="25">
        <f t="shared" si="20"/>
        <v>86.703703703703709</v>
      </c>
      <c r="BR20" s="25">
        <f t="shared" si="21"/>
        <v>42.563636363636363</v>
      </c>
      <c r="BS20" s="25">
        <v>1100</v>
      </c>
      <c r="BT20" s="25">
        <v>540</v>
      </c>
      <c r="BU20" s="25">
        <v>468.2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5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5">
        <v>12010</v>
      </c>
      <c r="CO20" s="25">
        <v>5404.5000000000009</v>
      </c>
      <c r="CP20" s="25">
        <v>5873.35</v>
      </c>
      <c r="CQ20" s="25">
        <v>11000</v>
      </c>
      <c r="CR20" s="25">
        <v>5400</v>
      </c>
      <c r="CS20" s="25">
        <v>4410.6499999999996</v>
      </c>
      <c r="CT20" s="25">
        <v>15000</v>
      </c>
      <c r="CU20" s="25">
        <v>6750</v>
      </c>
      <c r="CV20" s="25">
        <v>21588.035</v>
      </c>
      <c r="CW20" s="25">
        <v>300</v>
      </c>
      <c r="CX20" s="25">
        <v>135</v>
      </c>
      <c r="CY20" s="25">
        <v>6810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f t="shared" si="22"/>
        <v>207791.2</v>
      </c>
      <c r="DH20" s="25">
        <f t="shared" si="23"/>
        <v>98527.200000000012</v>
      </c>
      <c r="DI20" s="25">
        <f t="shared" si="24"/>
        <v>117225.0708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5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f t="shared" si="34"/>
        <v>0</v>
      </c>
      <c r="EA20" s="25">
        <v>0</v>
      </c>
      <c r="EB20" s="25">
        <v>0</v>
      </c>
      <c r="EC20" s="25">
        <f t="shared" si="25"/>
        <v>0</v>
      </c>
      <c r="ED20" s="25">
        <f t="shared" si="25"/>
        <v>0</v>
      </c>
      <c r="EE20" s="25">
        <f t="shared" si="26"/>
        <v>0</v>
      </c>
    </row>
    <row r="21" spans="1:143" s="26" customFormat="1" ht="21.75" customHeight="1" x14ac:dyDescent="0.2">
      <c r="A21" s="16">
        <v>12</v>
      </c>
      <c r="B21" s="24" t="s">
        <v>56</v>
      </c>
      <c r="C21" s="25">
        <v>90765.136199999994</v>
      </c>
      <c r="D21" s="25">
        <v>27470.3891</v>
      </c>
      <c r="E21" s="25">
        <f t="shared" si="27"/>
        <v>114942.39999999999</v>
      </c>
      <c r="F21" s="25">
        <f t="shared" si="28"/>
        <v>54086.716666666667</v>
      </c>
      <c r="G21" s="25">
        <f t="shared" si="0"/>
        <v>52828.667600000001</v>
      </c>
      <c r="H21" s="25">
        <f t="shared" si="1"/>
        <v>97.674014722653709</v>
      </c>
      <c r="I21" s="25">
        <f t="shared" si="2"/>
        <v>45.960992288311367</v>
      </c>
      <c r="J21" s="25">
        <f t="shared" si="3"/>
        <v>38350</v>
      </c>
      <c r="K21" s="25">
        <f t="shared" si="4"/>
        <v>15790.416666666666</v>
      </c>
      <c r="L21" s="25">
        <f t="shared" si="5"/>
        <v>14532.367600000001</v>
      </c>
      <c r="M21" s="25">
        <f t="shared" si="6"/>
        <v>92.032831728105137</v>
      </c>
      <c r="N21" s="25">
        <f t="shared" si="7"/>
        <v>37.894048500651891</v>
      </c>
      <c r="O21" s="25">
        <f t="shared" si="8"/>
        <v>15500</v>
      </c>
      <c r="P21" s="25">
        <f t="shared" si="9"/>
        <v>6000</v>
      </c>
      <c r="Q21" s="25">
        <f t="shared" si="10"/>
        <v>4878.2918</v>
      </c>
      <c r="R21" s="25">
        <f t="shared" si="11"/>
        <v>81.30486333333333</v>
      </c>
      <c r="S21" s="25">
        <f t="shared" si="12"/>
        <v>31.472850322580641</v>
      </c>
      <c r="T21" s="25">
        <v>2500</v>
      </c>
      <c r="U21" s="25">
        <v>1125.0000000000002</v>
      </c>
      <c r="V21" s="25">
        <v>747.84180000000003</v>
      </c>
      <c r="W21" s="25">
        <f t="shared" si="29"/>
        <v>66.474826666666658</v>
      </c>
      <c r="X21" s="25">
        <f t="shared" si="30"/>
        <v>29.913672000000002</v>
      </c>
      <c r="Y21" s="25">
        <v>6700</v>
      </c>
      <c r="Z21" s="25">
        <v>2300</v>
      </c>
      <c r="AA21" s="25">
        <v>1815.7760000000001</v>
      </c>
      <c r="AB21" s="25">
        <f t="shared" si="13"/>
        <v>78.946782608695656</v>
      </c>
      <c r="AC21" s="25">
        <f t="shared" si="14"/>
        <v>27.101134328358214</v>
      </c>
      <c r="AD21" s="25">
        <v>13000</v>
      </c>
      <c r="AE21" s="25">
        <v>4875</v>
      </c>
      <c r="AF21" s="25">
        <v>4130.45</v>
      </c>
      <c r="AG21" s="25">
        <f t="shared" si="31"/>
        <v>84.727179487179484</v>
      </c>
      <c r="AH21" s="25">
        <f t="shared" si="32"/>
        <v>31.772692307692306</v>
      </c>
      <c r="AI21" s="25">
        <v>1400</v>
      </c>
      <c r="AJ21" s="25">
        <v>700</v>
      </c>
      <c r="AK21" s="25">
        <v>774.85</v>
      </c>
      <c r="AL21" s="25">
        <f t="shared" si="15"/>
        <v>110.69285714285715</v>
      </c>
      <c r="AM21" s="25">
        <f t="shared" si="16"/>
        <v>55.346428571428575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76592.399999999994</v>
      </c>
      <c r="AZ21" s="25">
        <v>38296.300000000003</v>
      </c>
      <c r="BA21" s="25">
        <v>38296.300000000003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  <c r="BL21" s="25">
        <v>0</v>
      </c>
      <c r="BM21" s="25">
        <v>0</v>
      </c>
      <c r="BN21" s="25">
        <f t="shared" si="19"/>
        <v>5200</v>
      </c>
      <c r="BO21" s="25">
        <f t="shared" si="19"/>
        <v>2500</v>
      </c>
      <c r="BP21" s="25">
        <f t="shared" si="33"/>
        <v>1584.922</v>
      </c>
      <c r="BQ21" s="25">
        <f t="shared" si="20"/>
        <v>63.396880000000003</v>
      </c>
      <c r="BR21" s="25">
        <f t="shared" si="21"/>
        <v>30.47926923076923</v>
      </c>
      <c r="BS21" s="25">
        <v>5200</v>
      </c>
      <c r="BT21" s="25">
        <v>2500</v>
      </c>
      <c r="BU21" s="25">
        <v>1584.922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5">
        <v>0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850</v>
      </c>
      <c r="CL21" s="25">
        <v>375.41666666666663</v>
      </c>
      <c r="CM21" s="25">
        <v>261</v>
      </c>
      <c r="CN21" s="25">
        <v>5100</v>
      </c>
      <c r="CO21" s="25">
        <v>2295</v>
      </c>
      <c r="CP21" s="25">
        <v>820.72680000000003</v>
      </c>
      <c r="CQ21" s="25">
        <v>5000</v>
      </c>
      <c r="CR21" s="25">
        <v>2000</v>
      </c>
      <c r="CS21" s="25">
        <v>740.72680000000003</v>
      </c>
      <c r="CT21" s="25">
        <v>3000</v>
      </c>
      <c r="CU21" s="25">
        <v>1350</v>
      </c>
      <c r="CV21" s="25">
        <v>4223.3010000000004</v>
      </c>
      <c r="CW21" s="25">
        <v>0</v>
      </c>
      <c r="CX21" s="25">
        <v>0</v>
      </c>
      <c r="CY21" s="25">
        <v>0</v>
      </c>
      <c r="CZ21" s="25">
        <v>0</v>
      </c>
      <c r="DA21" s="25">
        <v>0</v>
      </c>
      <c r="DB21" s="25">
        <v>0</v>
      </c>
      <c r="DC21" s="25">
        <v>600</v>
      </c>
      <c r="DD21" s="25">
        <v>270</v>
      </c>
      <c r="DE21" s="25">
        <v>173.5</v>
      </c>
      <c r="DF21" s="25">
        <v>0</v>
      </c>
      <c r="DG21" s="25">
        <f t="shared" si="22"/>
        <v>114942.39999999999</v>
      </c>
      <c r="DH21" s="25">
        <f t="shared" si="23"/>
        <v>54086.716666666667</v>
      </c>
      <c r="DI21" s="25">
        <f t="shared" si="24"/>
        <v>52828.667600000001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5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f t="shared" si="34"/>
        <v>0</v>
      </c>
      <c r="EA21" s="25">
        <v>0</v>
      </c>
      <c r="EB21" s="25">
        <v>0</v>
      </c>
      <c r="EC21" s="25">
        <f t="shared" si="25"/>
        <v>0</v>
      </c>
      <c r="ED21" s="25">
        <f t="shared" si="25"/>
        <v>0</v>
      </c>
      <c r="EE21" s="25">
        <f t="shared" si="26"/>
        <v>0</v>
      </c>
    </row>
    <row r="22" spans="1:143" s="27" customFormat="1" ht="21.75" customHeight="1" x14ac:dyDescent="0.2">
      <c r="A22" s="16">
        <v>13</v>
      </c>
      <c r="B22" s="24" t="s">
        <v>57</v>
      </c>
      <c r="C22" s="25">
        <v>27047.399099999999</v>
      </c>
      <c r="D22" s="25">
        <v>11655.306200000001</v>
      </c>
      <c r="E22" s="25">
        <f t="shared" si="27"/>
        <v>87000</v>
      </c>
      <c r="F22" s="25">
        <f t="shared" si="28"/>
        <v>39782</v>
      </c>
      <c r="G22" s="25">
        <f t="shared" si="0"/>
        <v>44687.731899999999</v>
      </c>
      <c r="H22" s="25">
        <f t="shared" si="1"/>
        <v>112.33153662460408</v>
      </c>
      <c r="I22" s="25">
        <f t="shared" si="2"/>
        <v>51.365209080459771</v>
      </c>
      <c r="J22" s="25">
        <f t="shared" si="3"/>
        <v>49686</v>
      </c>
      <c r="K22" s="25">
        <f t="shared" si="4"/>
        <v>21125</v>
      </c>
      <c r="L22" s="25">
        <f t="shared" si="5"/>
        <v>26030.731899999999</v>
      </c>
      <c r="M22" s="25">
        <f t="shared" si="6"/>
        <v>123.22239952662721</v>
      </c>
      <c r="N22" s="25">
        <f t="shared" si="7"/>
        <v>52.390475989212248</v>
      </c>
      <c r="O22" s="25">
        <f t="shared" si="8"/>
        <v>21700</v>
      </c>
      <c r="P22" s="25">
        <f t="shared" si="9"/>
        <v>9000</v>
      </c>
      <c r="Q22" s="25">
        <f t="shared" si="10"/>
        <v>14672.799899999998</v>
      </c>
      <c r="R22" s="25">
        <f t="shared" si="11"/>
        <v>163.03110999999998</v>
      </c>
      <c r="S22" s="25">
        <f t="shared" si="12"/>
        <v>67.61658940092164</v>
      </c>
      <c r="T22" s="25">
        <v>8500</v>
      </c>
      <c r="U22" s="25">
        <v>3825.0000000000005</v>
      </c>
      <c r="V22" s="25">
        <v>5034.2498999999998</v>
      </c>
      <c r="W22" s="25">
        <f t="shared" si="29"/>
        <v>131.61437647058821</v>
      </c>
      <c r="X22" s="25">
        <f t="shared" si="30"/>
        <v>59.226469411764704</v>
      </c>
      <c r="Y22" s="25">
        <v>12000</v>
      </c>
      <c r="Z22" s="25">
        <v>5000</v>
      </c>
      <c r="AA22" s="25">
        <v>6435.0209999999997</v>
      </c>
      <c r="AB22" s="25">
        <f t="shared" si="13"/>
        <v>128.70041999999998</v>
      </c>
      <c r="AC22" s="25">
        <f t="shared" si="14"/>
        <v>53.625175000000006</v>
      </c>
      <c r="AD22" s="25">
        <v>13200</v>
      </c>
      <c r="AE22" s="25">
        <v>5175</v>
      </c>
      <c r="AF22" s="25">
        <v>9638.5499999999993</v>
      </c>
      <c r="AG22" s="25">
        <f t="shared" si="31"/>
        <v>186.25217391304346</v>
      </c>
      <c r="AH22" s="25">
        <f t="shared" si="32"/>
        <v>73.019318181818164</v>
      </c>
      <c r="AI22" s="25">
        <v>2886</v>
      </c>
      <c r="AJ22" s="25">
        <v>1200</v>
      </c>
      <c r="AK22" s="25">
        <v>1142.5</v>
      </c>
      <c r="AL22" s="25">
        <f t="shared" si="15"/>
        <v>95.208333333333329</v>
      </c>
      <c r="AM22" s="25">
        <f t="shared" si="16"/>
        <v>39.587664587664591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37314</v>
      </c>
      <c r="AZ22" s="25">
        <v>18657</v>
      </c>
      <c r="BA22" s="25">
        <v>18657</v>
      </c>
      <c r="BB22" s="25">
        <v>0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  <c r="BL22" s="25">
        <v>0</v>
      </c>
      <c r="BM22" s="25">
        <v>0</v>
      </c>
      <c r="BN22" s="25">
        <f t="shared" si="19"/>
        <v>4600</v>
      </c>
      <c r="BO22" s="25">
        <f t="shared" si="19"/>
        <v>2100</v>
      </c>
      <c r="BP22" s="25">
        <f t="shared" si="33"/>
        <v>1857.4939999999999</v>
      </c>
      <c r="BQ22" s="25">
        <f t="shared" si="20"/>
        <v>88.452095238095225</v>
      </c>
      <c r="BR22" s="25">
        <f t="shared" si="21"/>
        <v>40.380304347826083</v>
      </c>
      <c r="BS22" s="25">
        <v>4600</v>
      </c>
      <c r="BT22" s="25">
        <v>2100</v>
      </c>
      <c r="BU22" s="25">
        <v>1774.0039999999999</v>
      </c>
      <c r="BV22" s="25">
        <v>0</v>
      </c>
      <c r="BW22" s="25">
        <v>0</v>
      </c>
      <c r="BX22" s="25">
        <v>0</v>
      </c>
      <c r="BY22" s="25">
        <v>0</v>
      </c>
      <c r="BZ22" s="25">
        <v>0</v>
      </c>
      <c r="CA22" s="25">
        <v>0</v>
      </c>
      <c r="CB22" s="25">
        <v>0</v>
      </c>
      <c r="CC22" s="25">
        <v>0</v>
      </c>
      <c r="CD22" s="25">
        <v>83.49</v>
      </c>
      <c r="CE22" s="25">
        <v>0</v>
      </c>
      <c r="CF22" s="25">
        <v>0</v>
      </c>
      <c r="CG22" s="25">
        <v>0</v>
      </c>
      <c r="CH22" s="25">
        <v>0</v>
      </c>
      <c r="CI22" s="25">
        <v>0</v>
      </c>
      <c r="CJ22" s="25">
        <v>0</v>
      </c>
      <c r="CK22" s="25">
        <v>0</v>
      </c>
      <c r="CL22" s="25">
        <v>0</v>
      </c>
      <c r="CM22" s="25">
        <v>0</v>
      </c>
      <c r="CN22" s="25">
        <v>8500</v>
      </c>
      <c r="CO22" s="25">
        <v>3825.0000000000005</v>
      </c>
      <c r="CP22" s="25">
        <v>1750.4069999999999</v>
      </c>
      <c r="CQ22" s="25">
        <v>0</v>
      </c>
      <c r="CR22" s="25">
        <v>1100</v>
      </c>
      <c r="CS22" s="25">
        <v>1305.9770000000001</v>
      </c>
      <c r="CT22" s="25">
        <v>0</v>
      </c>
      <c r="CU22" s="25">
        <v>0</v>
      </c>
      <c r="CV22" s="25">
        <v>72.510000000000005</v>
      </c>
      <c r="CW22" s="25">
        <v>0</v>
      </c>
      <c r="CX22" s="25">
        <v>0</v>
      </c>
      <c r="CY22" s="25">
        <v>100</v>
      </c>
      <c r="CZ22" s="25">
        <v>0</v>
      </c>
      <c r="DA22" s="25">
        <v>0</v>
      </c>
      <c r="DB22" s="25">
        <v>0</v>
      </c>
      <c r="DC22" s="25">
        <v>0</v>
      </c>
      <c r="DD22" s="25">
        <v>0</v>
      </c>
      <c r="DE22" s="25">
        <v>0</v>
      </c>
      <c r="DF22" s="25">
        <v>0</v>
      </c>
      <c r="DG22" s="25">
        <f t="shared" si="22"/>
        <v>87000</v>
      </c>
      <c r="DH22" s="25">
        <f t="shared" si="23"/>
        <v>39782</v>
      </c>
      <c r="DI22" s="25">
        <f t="shared" si="24"/>
        <v>44687.731899999999</v>
      </c>
      <c r="DJ22" s="25">
        <v>0</v>
      </c>
      <c r="DK22" s="25">
        <v>0</v>
      </c>
      <c r="DL22" s="25">
        <v>0</v>
      </c>
      <c r="DM22" s="25">
        <v>0</v>
      </c>
      <c r="DN22" s="25">
        <v>0</v>
      </c>
      <c r="DO22" s="25">
        <v>0</v>
      </c>
      <c r="DP22" s="25">
        <v>0</v>
      </c>
      <c r="DQ22" s="25">
        <v>0</v>
      </c>
      <c r="DR22" s="25">
        <v>0</v>
      </c>
      <c r="DS22" s="25">
        <v>0</v>
      </c>
      <c r="DT22" s="25">
        <v>0</v>
      </c>
      <c r="DU22" s="25">
        <v>0</v>
      </c>
      <c r="DV22" s="25">
        <v>0</v>
      </c>
      <c r="DW22" s="25">
        <v>0</v>
      </c>
      <c r="DX22" s="25">
        <v>0</v>
      </c>
      <c r="DY22" s="25">
        <v>0</v>
      </c>
      <c r="DZ22" s="25">
        <f t="shared" si="34"/>
        <v>0</v>
      </c>
      <c r="EA22" s="25">
        <v>0</v>
      </c>
      <c r="EB22" s="25">
        <v>0</v>
      </c>
      <c r="EC22" s="25">
        <f t="shared" si="25"/>
        <v>0</v>
      </c>
      <c r="ED22" s="25">
        <f t="shared" si="25"/>
        <v>0</v>
      </c>
      <c r="EE22" s="25">
        <f t="shared" si="26"/>
        <v>0</v>
      </c>
      <c r="EH22" s="26"/>
      <c r="EJ22" s="26"/>
      <c r="EK22" s="26"/>
      <c r="EM22" s="26"/>
    </row>
    <row r="23" spans="1:143" s="27" customFormat="1" ht="21.75" customHeight="1" x14ac:dyDescent="0.2">
      <c r="A23" s="16">
        <v>14</v>
      </c>
      <c r="B23" s="24" t="s">
        <v>58</v>
      </c>
      <c r="C23" s="25">
        <v>44683.702700000002</v>
      </c>
      <c r="D23" s="25">
        <v>10814.396199999999</v>
      </c>
      <c r="E23" s="25">
        <f t="shared" si="27"/>
        <v>125128.99999999999</v>
      </c>
      <c r="F23" s="25">
        <f t="shared" si="28"/>
        <v>62104.985000000001</v>
      </c>
      <c r="G23" s="25">
        <f t="shared" si="0"/>
        <v>56734.471100000002</v>
      </c>
      <c r="H23" s="25">
        <f t="shared" si="1"/>
        <v>91.352523633972382</v>
      </c>
      <c r="I23" s="25">
        <f t="shared" si="2"/>
        <v>45.340785189684254</v>
      </c>
      <c r="J23" s="25">
        <f t="shared" si="3"/>
        <v>52158.2</v>
      </c>
      <c r="K23" s="25">
        <f t="shared" si="4"/>
        <v>25619.484999999997</v>
      </c>
      <c r="L23" s="25">
        <f t="shared" si="5"/>
        <v>20248.971099999999</v>
      </c>
      <c r="M23" s="25">
        <f t="shared" si="6"/>
        <v>79.037385411923779</v>
      </c>
      <c r="N23" s="25">
        <f t="shared" si="7"/>
        <v>38.822219900226621</v>
      </c>
      <c r="O23" s="25">
        <f t="shared" si="8"/>
        <v>36440.199999999997</v>
      </c>
      <c r="P23" s="25">
        <f t="shared" si="9"/>
        <v>18200.004999999997</v>
      </c>
      <c r="Q23" s="25">
        <f t="shared" si="10"/>
        <v>11032.8781</v>
      </c>
      <c r="R23" s="25">
        <f t="shared" si="11"/>
        <v>60.620192686760255</v>
      </c>
      <c r="S23" s="25">
        <f t="shared" si="12"/>
        <v>30.276667252100705</v>
      </c>
      <c r="T23" s="25">
        <v>9864.9</v>
      </c>
      <c r="U23" s="25">
        <v>4439.2049999999999</v>
      </c>
      <c r="V23" s="25">
        <v>6184.2721000000001</v>
      </c>
      <c r="W23" s="25">
        <f t="shared" si="29"/>
        <v>139.31035174090857</v>
      </c>
      <c r="X23" s="25">
        <f t="shared" si="30"/>
        <v>62.689658283408853</v>
      </c>
      <c r="Y23" s="25">
        <v>1503.8</v>
      </c>
      <c r="Z23" s="25">
        <v>820</v>
      </c>
      <c r="AA23" s="25">
        <v>706.59699999999998</v>
      </c>
      <c r="AB23" s="25">
        <f t="shared" si="13"/>
        <v>86.170365853658538</v>
      </c>
      <c r="AC23" s="25">
        <f t="shared" si="14"/>
        <v>46.987431839340339</v>
      </c>
      <c r="AD23" s="25">
        <v>26575.3</v>
      </c>
      <c r="AE23" s="25">
        <v>13760.8</v>
      </c>
      <c r="AF23" s="25">
        <v>4848.6059999999998</v>
      </c>
      <c r="AG23" s="25">
        <f t="shared" si="31"/>
        <v>35.234913667810012</v>
      </c>
      <c r="AH23" s="25">
        <f t="shared" si="32"/>
        <v>18.244783690118268</v>
      </c>
      <c r="AI23" s="25">
        <v>3295.2</v>
      </c>
      <c r="AJ23" s="25">
        <v>1647</v>
      </c>
      <c r="AK23" s="25">
        <v>2612.895</v>
      </c>
      <c r="AL23" s="25">
        <f t="shared" si="15"/>
        <v>158.64571948998179</v>
      </c>
      <c r="AM23" s="25">
        <f t="shared" si="16"/>
        <v>79.293973051711589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72970.799999999988</v>
      </c>
      <c r="AZ23" s="25">
        <v>36485.5</v>
      </c>
      <c r="BA23" s="25">
        <v>36485.5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f t="shared" si="19"/>
        <v>1074.5999999999999</v>
      </c>
      <c r="BO23" s="25">
        <f t="shared" si="19"/>
        <v>530</v>
      </c>
      <c r="BP23" s="25">
        <f t="shared" si="33"/>
        <v>460.8</v>
      </c>
      <c r="BQ23" s="25">
        <f t="shared" si="20"/>
        <v>86.943396226415089</v>
      </c>
      <c r="BR23" s="25">
        <f t="shared" si="21"/>
        <v>42.881072026800673</v>
      </c>
      <c r="BS23" s="25">
        <v>0</v>
      </c>
      <c r="BT23" s="25">
        <v>0</v>
      </c>
      <c r="BU23" s="25">
        <v>0</v>
      </c>
      <c r="BV23" s="25">
        <v>1074.5999999999999</v>
      </c>
      <c r="BW23" s="25">
        <v>530</v>
      </c>
      <c r="BX23" s="25">
        <v>460.8</v>
      </c>
      <c r="BY23" s="25">
        <v>0</v>
      </c>
      <c r="BZ23" s="25">
        <v>0</v>
      </c>
      <c r="CA23" s="25">
        <v>0</v>
      </c>
      <c r="CB23" s="25">
        <v>0</v>
      </c>
      <c r="CC23" s="25">
        <v>0</v>
      </c>
      <c r="CD23" s="25">
        <v>0</v>
      </c>
      <c r="CE23" s="25">
        <v>0</v>
      </c>
      <c r="CF23" s="25">
        <v>0</v>
      </c>
      <c r="CG23" s="25">
        <v>0</v>
      </c>
      <c r="CH23" s="25">
        <v>0</v>
      </c>
      <c r="CI23" s="25">
        <v>0</v>
      </c>
      <c r="CJ23" s="25">
        <v>0</v>
      </c>
      <c r="CK23" s="25">
        <v>900</v>
      </c>
      <c r="CL23" s="25">
        <v>397.5</v>
      </c>
      <c r="CM23" s="25">
        <v>147.4</v>
      </c>
      <c r="CN23" s="25">
        <v>6444.4</v>
      </c>
      <c r="CO23" s="25">
        <v>2899.98</v>
      </c>
      <c r="CP23" s="25">
        <v>2042.3589999999999</v>
      </c>
      <c r="CQ23" s="25">
        <v>6444.4</v>
      </c>
      <c r="CR23" s="25">
        <v>3220</v>
      </c>
      <c r="CS23" s="25">
        <v>1947.3589999999999</v>
      </c>
      <c r="CT23" s="25">
        <v>2500</v>
      </c>
      <c r="CU23" s="25">
        <v>1125.0000000000002</v>
      </c>
      <c r="CV23" s="25">
        <v>2006.0419999999999</v>
      </c>
      <c r="CW23" s="25">
        <v>0</v>
      </c>
      <c r="CX23" s="25">
        <v>0</v>
      </c>
      <c r="CY23" s="25">
        <v>100</v>
      </c>
      <c r="CZ23" s="25">
        <v>0</v>
      </c>
      <c r="DA23" s="25">
        <v>0</v>
      </c>
      <c r="DB23" s="25">
        <v>0</v>
      </c>
      <c r="DC23" s="25">
        <v>0</v>
      </c>
      <c r="DD23" s="25">
        <v>0</v>
      </c>
      <c r="DE23" s="25">
        <v>1140</v>
      </c>
      <c r="DF23" s="25">
        <v>0</v>
      </c>
      <c r="DG23" s="25">
        <f t="shared" si="22"/>
        <v>125128.99999999999</v>
      </c>
      <c r="DH23" s="25">
        <f t="shared" si="23"/>
        <v>62104.985000000001</v>
      </c>
      <c r="DI23" s="25">
        <f t="shared" si="24"/>
        <v>56734.471100000002</v>
      </c>
      <c r="DJ23" s="25">
        <v>0</v>
      </c>
      <c r="DK23" s="25">
        <v>0</v>
      </c>
      <c r="DL23" s="25">
        <v>0</v>
      </c>
      <c r="DM23" s="25">
        <v>0</v>
      </c>
      <c r="DN23" s="25">
        <v>0</v>
      </c>
      <c r="DO23" s="25">
        <v>0</v>
      </c>
      <c r="DP23" s="25">
        <v>0</v>
      </c>
      <c r="DQ23" s="25">
        <v>0</v>
      </c>
      <c r="DR23" s="25">
        <v>0</v>
      </c>
      <c r="DS23" s="25">
        <v>0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f t="shared" si="34"/>
        <v>0</v>
      </c>
      <c r="EA23" s="25">
        <v>0</v>
      </c>
      <c r="EB23" s="25">
        <v>0</v>
      </c>
      <c r="EC23" s="25">
        <f t="shared" si="25"/>
        <v>0</v>
      </c>
      <c r="ED23" s="25">
        <f t="shared" si="25"/>
        <v>0</v>
      </c>
      <c r="EE23" s="25">
        <f t="shared" si="26"/>
        <v>0</v>
      </c>
      <c r="EH23" s="26"/>
      <c r="EJ23" s="26"/>
      <c r="EK23" s="26"/>
      <c r="EM23" s="26"/>
    </row>
    <row r="24" spans="1:143" s="27" customFormat="1" ht="21.75" customHeight="1" x14ac:dyDescent="0.2">
      <c r="A24" s="16">
        <v>15</v>
      </c>
      <c r="B24" s="24" t="s">
        <v>59</v>
      </c>
      <c r="C24" s="25">
        <v>16025.9941</v>
      </c>
      <c r="D24" s="25">
        <v>37923.053399999997</v>
      </c>
      <c r="E24" s="25">
        <f t="shared" si="27"/>
        <v>357675.09999999992</v>
      </c>
      <c r="F24" s="25">
        <f t="shared" si="28"/>
        <v>202584.83499999999</v>
      </c>
      <c r="G24" s="25">
        <f t="shared" si="0"/>
        <v>172344.1428</v>
      </c>
      <c r="H24" s="25">
        <f t="shared" si="1"/>
        <v>85.072578507665696</v>
      </c>
      <c r="I24" s="25">
        <f t="shared" si="2"/>
        <v>48.184551510574828</v>
      </c>
      <c r="J24" s="25">
        <f t="shared" si="3"/>
        <v>110444.4</v>
      </c>
      <c r="K24" s="25">
        <f t="shared" si="4"/>
        <v>50246.415000000001</v>
      </c>
      <c r="L24" s="25">
        <f t="shared" si="5"/>
        <v>38030.127800000002</v>
      </c>
      <c r="M24" s="25">
        <f t="shared" si="6"/>
        <v>75.687246144824456</v>
      </c>
      <c r="N24" s="25">
        <f t="shared" si="7"/>
        <v>34.433731180575933</v>
      </c>
      <c r="O24" s="25">
        <f t="shared" si="8"/>
        <v>40969.300000000003</v>
      </c>
      <c r="P24" s="25">
        <f t="shared" si="9"/>
        <v>19000.014999999999</v>
      </c>
      <c r="Q24" s="25">
        <f t="shared" si="10"/>
        <v>15675.311699999998</v>
      </c>
      <c r="R24" s="25">
        <f t="shared" si="11"/>
        <v>82.501575393493113</v>
      </c>
      <c r="S24" s="25">
        <f t="shared" si="12"/>
        <v>38.26111673863111</v>
      </c>
      <c r="T24" s="25">
        <v>9020.7000000000007</v>
      </c>
      <c r="U24" s="25">
        <v>4059.3150000000005</v>
      </c>
      <c r="V24" s="25">
        <v>4825.0376999999999</v>
      </c>
      <c r="W24" s="25">
        <f t="shared" si="29"/>
        <v>118.86334763377565</v>
      </c>
      <c r="X24" s="25">
        <f t="shared" si="30"/>
        <v>53.488506435199035</v>
      </c>
      <c r="Y24" s="25">
        <v>7653.3</v>
      </c>
      <c r="Z24" s="25">
        <v>2700</v>
      </c>
      <c r="AA24" s="25">
        <v>4331.6948000000002</v>
      </c>
      <c r="AB24" s="25">
        <f t="shared" si="13"/>
        <v>160.43314074074075</v>
      </c>
      <c r="AC24" s="25">
        <f t="shared" si="14"/>
        <v>56.59904616309305</v>
      </c>
      <c r="AD24" s="25">
        <v>31948.6</v>
      </c>
      <c r="AE24" s="25">
        <v>14940.7</v>
      </c>
      <c r="AF24" s="25">
        <v>10850.273999999999</v>
      </c>
      <c r="AG24" s="25">
        <f t="shared" si="31"/>
        <v>72.622260001204751</v>
      </c>
      <c r="AH24" s="25">
        <f t="shared" si="32"/>
        <v>33.96165716181617</v>
      </c>
      <c r="AI24" s="25">
        <v>2579.5</v>
      </c>
      <c r="AJ24" s="25">
        <v>1505</v>
      </c>
      <c r="AK24" s="25">
        <v>1464.2</v>
      </c>
      <c r="AL24" s="25">
        <f t="shared" si="15"/>
        <v>97.289036544850504</v>
      </c>
      <c r="AM24" s="25">
        <f t="shared" si="16"/>
        <v>56.762938553983332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236964</v>
      </c>
      <c r="AZ24" s="25">
        <v>125510.9</v>
      </c>
      <c r="BA24" s="25">
        <v>125510.9</v>
      </c>
      <c r="BB24" s="25">
        <v>0</v>
      </c>
      <c r="BC24" s="25">
        <v>0</v>
      </c>
      <c r="BD24" s="25">
        <v>0</v>
      </c>
      <c r="BE24" s="25">
        <v>2567.1</v>
      </c>
      <c r="BF24" s="25">
        <v>1155.2</v>
      </c>
      <c r="BG24" s="25">
        <v>1155.2</v>
      </c>
      <c r="BH24" s="25">
        <v>0</v>
      </c>
      <c r="BI24" s="25">
        <v>0</v>
      </c>
      <c r="BJ24" s="25">
        <v>0</v>
      </c>
      <c r="BK24" s="25">
        <v>0</v>
      </c>
      <c r="BL24" s="25">
        <v>0</v>
      </c>
      <c r="BM24" s="25">
        <v>0</v>
      </c>
      <c r="BN24" s="25">
        <f t="shared" si="19"/>
        <v>7550.3</v>
      </c>
      <c r="BO24" s="25">
        <f t="shared" si="19"/>
        <v>3780</v>
      </c>
      <c r="BP24" s="25">
        <f t="shared" si="33"/>
        <v>2188.9</v>
      </c>
      <c r="BQ24" s="25">
        <f t="shared" si="20"/>
        <v>57.907407407407405</v>
      </c>
      <c r="BR24" s="25">
        <f t="shared" si="21"/>
        <v>28.990901023800379</v>
      </c>
      <c r="BS24" s="25">
        <v>7250.3</v>
      </c>
      <c r="BT24" s="25">
        <v>3645</v>
      </c>
      <c r="BU24" s="25">
        <v>2188.9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300</v>
      </c>
      <c r="CC24" s="25">
        <v>135</v>
      </c>
      <c r="CD24" s="25">
        <v>0</v>
      </c>
      <c r="CE24" s="25">
        <v>0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86</v>
      </c>
      <c r="CN24" s="25">
        <v>46192</v>
      </c>
      <c r="CO24" s="25">
        <v>20786.400000000001</v>
      </c>
      <c r="CP24" s="25">
        <v>13037.79</v>
      </c>
      <c r="CQ24" s="25">
        <v>20112</v>
      </c>
      <c r="CR24" s="25">
        <v>10056</v>
      </c>
      <c r="CS24" s="25">
        <v>7255.05</v>
      </c>
      <c r="CT24" s="25">
        <v>3000</v>
      </c>
      <c r="CU24" s="25">
        <v>1350</v>
      </c>
      <c r="CV24" s="25">
        <v>364.19220000000001</v>
      </c>
      <c r="CW24" s="25">
        <v>200</v>
      </c>
      <c r="CX24" s="25">
        <v>90.000000000000014</v>
      </c>
      <c r="CY24" s="25">
        <v>60</v>
      </c>
      <c r="CZ24" s="25">
        <v>0</v>
      </c>
      <c r="DA24" s="25">
        <v>0</v>
      </c>
      <c r="DB24" s="25">
        <v>0</v>
      </c>
      <c r="DC24" s="25">
        <v>2300</v>
      </c>
      <c r="DD24" s="25">
        <v>1035</v>
      </c>
      <c r="DE24" s="25">
        <v>822.03909999999996</v>
      </c>
      <c r="DF24" s="25">
        <v>0</v>
      </c>
      <c r="DG24" s="25">
        <f t="shared" si="22"/>
        <v>349975.49999999994</v>
      </c>
      <c r="DH24" s="25">
        <f t="shared" si="23"/>
        <v>176912.51499999998</v>
      </c>
      <c r="DI24" s="25">
        <f t="shared" si="24"/>
        <v>164696.22779999999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5">
        <v>0</v>
      </c>
      <c r="DS24" s="25">
        <v>7699.6</v>
      </c>
      <c r="DT24" s="25">
        <v>3464.82</v>
      </c>
      <c r="DU24" s="25">
        <v>7647.915</v>
      </c>
      <c r="DV24" s="25">
        <v>0</v>
      </c>
      <c r="DW24" s="25">
        <v>22207.5</v>
      </c>
      <c r="DX24" s="25">
        <v>0</v>
      </c>
      <c r="DY24" s="25">
        <v>49350</v>
      </c>
      <c r="DZ24" s="25">
        <f t="shared" si="34"/>
        <v>24675</v>
      </c>
      <c r="EA24" s="25">
        <v>0</v>
      </c>
      <c r="EB24" s="25">
        <v>0</v>
      </c>
      <c r="EC24" s="25">
        <f t="shared" si="25"/>
        <v>57049.599999999999</v>
      </c>
      <c r="ED24" s="25">
        <f t="shared" si="25"/>
        <v>50347.32</v>
      </c>
      <c r="EE24" s="25">
        <f t="shared" si="26"/>
        <v>7647.915</v>
      </c>
      <c r="EH24" s="26"/>
      <c r="EJ24" s="26"/>
      <c r="EK24" s="26"/>
      <c r="EM24" s="26"/>
    </row>
    <row r="25" spans="1:143" s="27" customFormat="1" ht="21.75" customHeight="1" x14ac:dyDescent="0.2">
      <c r="A25" s="16">
        <v>16</v>
      </c>
      <c r="B25" s="24" t="s">
        <v>60</v>
      </c>
      <c r="C25" s="25">
        <v>66082.940700000006</v>
      </c>
      <c r="D25" s="25">
        <v>392.18110000000001</v>
      </c>
      <c r="E25" s="25">
        <f t="shared" si="27"/>
        <v>280150.44</v>
      </c>
      <c r="F25" s="25">
        <f t="shared" si="28"/>
        <v>150934.55000000002</v>
      </c>
      <c r="G25" s="25">
        <f t="shared" si="0"/>
        <v>124585.2424</v>
      </c>
      <c r="H25" s="25">
        <f t="shared" si="1"/>
        <v>82.542560599942149</v>
      </c>
      <c r="I25" s="25">
        <f t="shared" si="2"/>
        <v>44.470835883748741</v>
      </c>
      <c r="J25" s="25">
        <f t="shared" si="3"/>
        <v>93008.74</v>
      </c>
      <c r="K25" s="25">
        <f t="shared" si="4"/>
        <v>40696.75</v>
      </c>
      <c r="L25" s="25">
        <f t="shared" si="5"/>
        <v>29287.442400000004</v>
      </c>
      <c r="M25" s="25">
        <f t="shared" si="6"/>
        <v>71.965064532180094</v>
      </c>
      <c r="N25" s="25">
        <f t="shared" si="7"/>
        <v>31.488914267626892</v>
      </c>
      <c r="O25" s="25">
        <f t="shared" si="8"/>
        <v>36634.800000000003</v>
      </c>
      <c r="P25" s="25">
        <f t="shared" si="9"/>
        <v>16050</v>
      </c>
      <c r="Q25" s="25">
        <f t="shared" si="10"/>
        <v>10103.6348</v>
      </c>
      <c r="R25" s="25">
        <f t="shared" si="11"/>
        <v>62.95099563862928</v>
      </c>
      <c r="S25" s="25">
        <f t="shared" si="12"/>
        <v>27.579336587070213</v>
      </c>
      <c r="T25" s="25">
        <v>1950</v>
      </c>
      <c r="U25" s="25">
        <v>877.50000000000011</v>
      </c>
      <c r="V25" s="25">
        <v>252.6318</v>
      </c>
      <c r="W25" s="25">
        <f t="shared" si="29"/>
        <v>28.789948717948715</v>
      </c>
      <c r="X25" s="25">
        <f t="shared" si="30"/>
        <v>12.955476923076922</v>
      </c>
      <c r="Y25" s="25">
        <v>8528.2999999999993</v>
      </c>
      <c r="Z25" s="25">
        <v>4260</v>
      </c>
      <c r="AA25" s="25">
        <v>2632.471</v>
      </c>
      <c r="AB25" s="25">
        <f t="shared" si="13"/>
        <v>61.795093896713617</v>
      </c>
      <c r="AC25" s="25">
        <f t="shared" si="14"/>
        <v>30.867476519353215</v>
      </c>
      <c r="AD25" s="25">
        <v>34684.800000000003</v>
      </c>
      <c r="AE25" s="25">
        <v>15172.5</v>
      </c>
      <c r="AF25" s="25">
        <v>9851.0030000000006</v>
      </c>
      <c r="AG25" s="25">
        <f t="shared" si="31"/>
        <v>64.926696325589063</v>
      </c>
      <c r="AH25" s="25">
        <f t="shared" si="32"/>
        <v>28.401498639173354</v>
      </c>
      <c r="AI25" s="25">
        <v>2750</v>
      </c>
      <c r="AJ25" s="25">
        <v>2123</v>
      </c>
      <c r="AK25" s="25">
        <v>1637.51</v>
      </c>
      <c r="AL25" s="25">
        <f t="shared" si="15"/>
        <v>77.131888836552051</v>
      </c>
      <c r="AM25" s="25">
        <f t="shared" si="16"/>
        <v>59.545818181818177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186441.59999999998</v>
      </c>
      <c r="AZ25" s="25">
        <v>94982.8</v>
      </c>
      <c r="BA25" s="25">
        <v>94982.8</v>
      </c>
      <c r="BB25" s="25">
        <v>0</v>
      </c>
      <c r="BC25" s="25">
        <v>0</v>
      </c>
      <c r="BD25" s="25">
        <v>0</v>
      </c>
      <c r="BE25" s="25">
        <v>700.1</v>
      </c>
      <c r="BF25" s="25">
        <v>315</v>
      </c>
      <c r="BG25" s="25">
        <v>315</v>
      </c>
      <c r="BH25" s="25">
        <v>0</v>
      </c>
      <c r="BI25" s="25">
        <v>0</v>
      </c>
      <c r="BJ25" s="25">
        <v>0</v>
      </c>
      <c r="BK25" s="25">
        <v>0</v>
      </c>
      <c r="BL25" s="25">
        <v>0</v>
      </c>
      <c r="BM25" s="25">
        <v>0</v>
      </c>
      <c r="BN25" s="25">
        <f t="shared" si="19"/>
        <v>2060</v>
      </c>
      <c r="BO25" s="25">
        <f t="shared" si="19"/>
        <v>996</v>
      </c>
      <c r="BP25" s="25">
        <f t="shared" si="33"/>
        <v>1060.6096</v>
      </c>
      <c r="BQ25" s="25">
        <f t="shared" si="20"/>
        <v>106.48690763052208</v>
      </c>
      <c r="BR25" s="25">
        <f t="shared" si="21"/>
        <v>51.485902912621363</v>
      </c>
      <c r="BS25" s="25">
        <v>2000</v>
      </c>
      <c r="BT25" s="25">
        <v>969</v>
      </c>
      <c r="BU25" s="25">
        <v>883.90959999999995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60</v>
      </c>
      <c r="CC25" s="25">
        <v>27</v>
      </c>
      <c r="CD25" s="25">
        <v>176.7</v>
      </c>
      <c r="CE25" s="25">
        <v>0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10650</v>
      </c>
      <c r="CL25" s="25">
        <v>4703.75</v>
      </c>
      <c r="CM25" s="25">
        <v>1097.1859999999999</v>
      </c>
      <c r="CN25" s="25">
        <v>10820</v>
      </c>
      <c r="CO25" s="25">
        <v>4869</v>
      </c>
      <c r="CP25" s="25">
        <v>4073.69</v>
      </c>
      <c r="CQ25" s="25">
        <v>10800</v>
      </c>
      <c r="CR25" s="25">
        <v>5400</v>
      </c>
      <c r="CS25" s="25">
        <v>4070.89</v>
      </c>
      <c r="CT25" s="25">
        <v>5965.64</v>
      </c>
      <c r="CU25" s="25">
        <v>675</v>
      </c>
      <c r="CV25" s="25">
        <v>5965.6409999999996</v>
      </c>
      <c r="CW25" s="25">
        <v>0</v>
      </c>
      <c r="CX25" s="25">
        <v>0</v>
      </c>
      <c r="CY25" s="25">
        <v>0</v>
      </c>
      <c r="CZ25" s="25">
        <v>0</v>
      </c>
      <c r="DA25" s="25">
        <v>0</v>
      </c>
      <c r="DB25" s="25">
        <v>0</v>
      </c>
      <c r="DC25" s="25">
        <v>15600</v>
      </c>
      <c r="DD25" s="25">
        <v>7020.0000000000009</v>
      </c>
      <c r="DE25" s="25">
        <v>2716.7</v>
      </c>
      <c r="DF25" s="25">
        <v>0</v>
      </c>
      <c r="DG25" s="25">
        <f t="shared" si="22"/>
        <v>280150.44</v>
      </c>
      <c r="DH25" s="25">
        <f t="shared" si="23"/>
        <v>135994.55000000002</v>
      </c>
      <c r="DI25" s="25">
        <f t="shared" si="24"/>
        <v>124585.2424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5">
        <v>0</v>
      </c>
      <c r="DS25" s="25">
        <v>0</v>
      </c>
      <c r="DT25" s="25">
        <v>0</v>
      </c>
      <c r="DU25" s="25">
        <v>0</v>
      </c>
      <c r="DV25" s="25">
        <v>0</v>
      </c>
      <c r="DW25" s="25">
        <v>14940</v>
      </c>
      <c r="DX25" s="25">
        <v>0</v>
      </c>
      <c r="DY25" s="25">
        <v>33200</v>
      </c>
      <c r="DZ25" s="25">
        <f t="shared" si="34"/>
        <v>16600</v>
      </c>
      <c r="EA25" s="25">
        <v>0</v>
      </c>
      <c r="EB25" s="25">
        <v>0</v>
      </c>
      <c r="EC25" s="25">
        <f t="shared" si="25"/>
        <v>33200</v>
      </c>
      <c r="ED25" s="25">
        <f t="shared" si="25"/>
        <v>31540</v>
      </c>
      <c r="EE25" s="25">
        <f t="shared" si="26"/>
        <v>0</v>
      </c>
      <c r="EH25" s="26"/>
      <c r="EJ25" s="26"/>
      <c r="EK25" s="26"/>
      <c r="EM25" s="26"/>
    </row>
    <row r="26" spans="1:143" s="27" customFormat="1" ht="21.75" customHeight="1" x14ac:dyDescent="0.2">
      <c r="A26" s="16">
        <v>17</v>
      </c>
      <c r="B26" s="24" t="s">
        <v>61</v>
      </c>
      <c r="C26" s="25">
        <v>1076.7743</v>
      </c>
      <c r="D26" s="25">
        <v>1181.4903999999999</v>
      </c>
      <c r="E26" s="25">
        <f t="shared" si="27"/>
        <v>10996.8</v>
      </c>
      <c r="F26" s="25">
        <f t="shared" si="28"/>
        <v>4918.3</v>
      </c>
      <c r="G26" s="25">
        <f t="shared" si="0"/>
        <v>4780.3099999999995</v>
      </c>
      <c r="H26" s="25">
        <f t="shared" si="1"/>
        <v>97.194355773336298</v>
      </c>
      <c r="I26" s="25">
        <f t="shared" si="2"/>
        <v>43.470009457296669</v>
      </c>
      <c r="J26" s="25">
        <f t="shared" si="3"/>
        <v>4350</v>
      </c>
      <c r="K26" s="25">
        <f t="shared" si="4"/>
        <v>1595</v>
      </c>
      <c r="L26" s="25">
        <f t="shared" si="5"/>
        <v>1457.01</v>
      </c>
      <c r="M26" s="25">
        <f t="shared" si="6"/>
        <v>91.348589341692787</v>
      </c>
      <c r="N26" s="25">
        <f t="shared" si="7"/>
        <v>33.494482758620691</v>
      </c>
      <c r="O26" s="25">
        <f t="shared" si="8"/>
        <v>930</v>
      </c>
      <c r="P26" s="25">
        <f t="shared" si="9"/>
        <v>400</v>
      </c>
      <c r="Q26" s="25">
        <f t="shared" si="10"/>
        <v>733.327</v>
      </c>
      <c r="R26" s="25">
        <f t="shared" si="11"/>
        <v>183.33175</v>
      </c>
      <c r="S26" s="25">
        <f t="shared" si="12"/>
        <v>78.852365591397842</v>
      </c>
      <c r="T26" s="25">
        <v>30</v>
      </c>
      <c r="U26" s="25">
        <v>13.5</v>
      </c>
      <c r="V26" s="25">
        <v>1.0780000000000001</v>
      </c>
      <c r="W26" s="25">
        <f t="shared" si="29"/>
        <v>7.9851851851851858</v>
      </c>
      <c r="X26" s="25">
        <f t="shared" si="30"/>
        <v>3.5933333333333337</v>
      </c>
      <c r="Y26" s="25">
        <v>1100</v>
      </c>
      <c r="Z26" s="25">
        <v>400</v>
      </c>
      <c r="AA26" s="25">
        <v>133.28299999999999</v>
      </c>
      <c r="AB26" s="25">
        <f t="shared" si="13"/>
        <v>33.320749999999997</v>
      </c>
      <c r="AC26" s="25">
        <f t="shared" si="14"/>
        <v>12.116636363636363</v>
      </c>
      <c r="AD26" s="25">
        <v>900</v>
      </c>
      <c r="AE26" s="25">
        <v>386.5</v>
      </c>
      <c r="AF26" s="25">
        <v>732.24900000000002</v>
      </c>
      <c r="AG26" s="25">
        <f t="shared" si="31"/>
        <v>189.45640362225097</v>
      </c>
      <c r="AH26" s="25">
        <f t="shared" si="32"/>
        <v>81.361000000000004</v>
      </c>
      <c r="AI26" s="25">
        <v>20</v>
      </c>
      <c r="AJ26" s="25">
        <v>10</v>
      </c>
      <c r="AK26" s="25">
        <v>0</v>
      </c>
      <c r="AL26" s="25">
        <f t="shared" si="15"/>
        <v>0</v>
      </c>
      <c r="AM26" s="25">
        <f t="shared" si="16"/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6646.7999999999993</v>
      </c>
      <c r="AZ26" s="25">
        <v>3323.3</v>
      </c>
      <c r="BA26" s="25">
        <v>3323.3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5">
        <v>0</v>
      </c>
      <c r="BK26" s="25">
        <v>0</v>
      </c>
      <c r="BL26" s="25">
        <v>0</v>
      </c>
      <c r="BM26" s="25">
        <v>0</v>
      </c>
      <c r="BN26" s="25">
        <f t="shared" si="19"/>
        <v>2000</v>
      </c>
      <c r="BO26" s="25">
        <f t="shared" si="19"/>
        <v>650</v>
      </c>
      <c r="BP26" s="25">
        <f t="shared" si="33"/>
        <v>585.4</v>
      </c>
      <c r="BQ26" s="25">
        <f t="shared" si="20"/>
        <v>90.061538461538461</v>
      </c>
      <c r="BR26" s="25">
        <f t="shared" si="21"/>
        <v>29.270000000000003</v>
      </c>
      <c r="BS26" s="25">
        <v>2000</v>
      </c>
      <c r="BT26" s="25">
        <v>650</v>
      </c>
      <c r="BU26" s="25">
        <v>585.4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5">
        <v>0</v>
      </c>
      <c r="CE26" s="25">
        <v>0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5">
        <v>0</v>
      </c>
      <c r="CO26" s="25">
        <v>0</v>
      </c>
      <c r="CP26" s="25">
        <v>5</v>
      </c>
      <c r="CQ26" s="25">
        <v>0</v>
      </c>
      <c r="CR26" s="25">
        <v>0</v>
      </c>
      <c r="CS26" s="25">
        <v>0</v>
      </c>
      <c r="CT26" s="25">
        <v>300</v>
      </c>
      <c r="CU26" s="25">
        <v>135</v>
      </c>
      <c r="CV26" s="25">
        <v>0</v>
      </c>
      <c r="CW26" s="25">
        <v>0</v>
      </c>
      <c r="CX26" s="25">
        <v>0</v>
      </c>
      <c r="CY26" s="25">
        <v>0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f t="shared" si="22"/>
        <v>10996.8</v>
      </c>
      <c r="DH26" s="25">
        <f t="shared" si="23"/>
        <v>4918.3</v>
      </c>
      <c r="DI26" s="25">
        <f t="shared" si="24"/>
        <v>4780.3099999999995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5">
        <v>0</v>
      </c>
      <c r="DS26" s="25">
        <v>0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f t="shared" si="34"/>
        <v>0</v>
      </c>
      <c r="EA26" s="25">
        <v>0</v>
      </c>
      <c r="EB26" s="25">
        <v>0</v>
      </c>
      <c r="EC26" s="25">
        <f t="shared" si="25"/>
        <v>0</v>
      </c>
      <c r="ED26" s="25">
        <f t="shared" si="25"/>
        <v>0</v>
      </c>
      <c r="EE26" s="25">
        <f t="shared" si="26"/>
        <v>0</v>
      </c>
      <c r="EH26" s="26"/>
      <c r="EJ26" s="26"/>
      <c r="EK26" s="26"/>
      <c r="EM26" s="26"/>
    </row>
    <row r="27" spans="1:143" s="27" customFormat="1" ht="21.75" customHeight="1" x14ac:dyDescent="0.2">
      <c r="A27" s="16">
        <v>18</v>
      </c>
      <c r="B27" s="24" t="s">
        <v>62</v>
      </c>
      <c r="C27" s="25">
        <v>14931.5391</v>
      </c>
      <c r="D27" s="25">
        <v>34917.698400000001</v>
      </c>
      <c r="E27" s="25">
        <f t="shared" si="27"/>
        <v>131556.79999999999</v>
      </c>
      <c r="F27" s="25">
        <f t="shared" si="28"/>
        <v>67502.633333333331</v>
      </c>
      <c r="G27" s="25">
        <f t="shared" si="0"/>
        <v>63251.938000000009</v>
      </c>
      <c r="H27" s="25">
        <f t="shared" si="1"/>
        <v>93.702919244138144</v>
      </c>
      <c r="I27" s="25">
        <f t="shared" si="2"/>
        <v>48.079565632487267</v>
      </c>
      <c r="J27" s="25">
        <f t="shared" si="3"/>
        <v>26750</v>
      </c>
      <c r="K27" s="25">
        <f t="shared" si="4"/>
        <v>13583.333333333334</v>
      </c>
      <c r="L27" s="25">
        <f t="shared" si="5"/>
        <v>9332.637999999999</v>
      </c>
      <c r="M27" s="25">
        <f t="shared" si="6"/>
        <v>68.706537423312881</v>
      </c>
      <c r="N27" s="25">
        <f t="shared" si="7"/>
        <v>34.888366355140185</v>
      </c>
      <c r="O27" s="25">
        <f t="shared" si="8"/>
        <v>8820</v>
      </c>
      <c r="P27" s="25">
        <f t="shared" si="9"/>
        <v>3500</v>
      </c>
      <c r="Q27" s="25">
        <f t="shared" si="10"/>
        <v>2563.7420000000002</v>
      </c>
      <c r="R27" s="25">
        <f t="shared" si="11"/>
        <v>73.249771428571435</v>
      </c>
      <c r="S27" s="25">
        <f t="shared" si="12"/>
        <v>29.067369614512472</v>
      </c>
      <c r="T27" s="25">
        <v>720</v>
      </c>
      <c r="U27" s="25">
        <v>324</v>
      </c>
      <c r="V27" s="25">
        <v>243.94200000000001</v>
      </c>
      <c r="W27" s="25">
        <f t="shared" si="29"/>
        <v>75.290740740740745</v>
      </c>
      <c r="X27" s="25">
        <f t="shared" si="30"/>
        <v>33.880833333333335</v>
      </c>
      <c r="Y27" s="25">
        <v>3900</v>
      </c>
      <c r="Z27" s="25">
        <v>1700</v>
      </c>
      <c r="AA27" s="25">
        <v>1702.8119999999999</v>
      </c>
      <c r="AB27" s="25">
        <f t="shared" si="13"/>
        <v>100.16541176470588</v>
      </c>
      <c r="AC27" s="25">
        <f t="shared" si="14"/>
        <v>43.661846153846149</v>
      </c>
      <c r="AD27" s="25">
        <v>8100</v>
      </c>
      <c r="AE27" s="25">
        <v>3176</v>
      </c>
      <c r="AF27" s="25">
        <v>2319.8000000000002</v>
      </c>
      <c r="AG27" s="25">
        <f t="shared" si="31"/>
        <v>73.041561712846345</v>
      </c>
      <c r="AH27" s="25">
        <f t="shared" si="32"/>
        <v>28.639506172839507</v>
      </c>
      <c r="AI27" s="25">
        <v>230</v>
      </c>
      <c r="AJ27" s="25">
        <v>2100</v>
      </c>
      <c r="AK27" s="25">
        <v>337.2</v>
      </c>
      <c r="AL27" s="25">
        <f t="shared" si="15"/>
        <v>16.057142857142857</v>
      </c>
      <c r="AM27" s="25">
        <f t="shared" si="16"/>
        <v>146.60869565217391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104806.79999999999</v>
      </c>
      <c r="AZ27" s="25">
        <v>53919.3</v>
      </c>
      <c r="BA27" s="25">
        <v>53919.3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5">
        <v>0</v>
      </c>
      <c r="BK27" s="25">
        <v>0</v>
      </c>
      <c r="BL27" s="25">
        <v>0</v>
      </c>
      <c r="BM27" s="25">
        <v>0</v>
      </c>
      <c r="BN27" s="25">
        <f t="shared" si="19"/>
        <v>1100</v>
      </c>
      <c r="BO27" s="25">
        <f t="shared" si="19"/>
        <v>600</v>
      </c>
      <c r="BP27" s="25">
        <f t="shared" si="33"/>
        <v>267.55</v>
      </c>
      <c r="BQ27" s="25">
        <f t="shared" si="20"/>
        <v>44.591666666666669</v>
      </c>
      <c r="BR27" s="25">
        <f t="shared" si="21"/>
        <v>24.322727272727274</v>
      </c>
      <c r="BS27" s="25">
        <v>1100</v>
      </c>
      <c r="BT27" s="25">
        <v>600</v>
      </c>
      <c r="BU27" s="25">
        <v>267.55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5">
        <v>0</v>
      </c>
      <c r="CE27" s="25">
        <v>0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3800</v>
      </c>
      <c r="CL27" s="25">
        <v>1678.3333333333335</v>
      </c>
      <c r="CM27" s="25">
        <v>1308</v>
      </c>
      <c r="CN27" s="25">
        <v>6900</v>
      </c>
      <c r="CO27" s="25">
        <v>3105</v>
      </c>
      <c r="CP27" s="25">
        <v>1975.98</v>
      </c>
      <c r="CQ27" s="25">
        <v>3500</v>
      </c>
      <c r="CR27" s="25">
        <v>1300</v>
      </c>
      <c r="CS27" s="25">
        <v>1034.78</v>
      </c>
      <c r="CT27" s="25">
        <v>2000</v>
      </c>
      <c r="CU27" s="25">
        <v>900</v>
      </c>
      <c r="CV27" s="25">
        <v>1177.354</v>
      </c>
      <c r="CW27" s="25">
        <v>0</v>
      </c>
      <c r="CX27" s="25">
        <v>0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f t="shared" si="22"/>
        <v>131556.79999999999</v>
      </c>
      <c r="DH27" s="25">
        <f t="shared" si="23"/>
        <v>67502.633333333331</v>
      </c>
      <c r="DI27" s="25">
        <f t="shared" si="24"/>
        <v>63251.938000000009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5">
        <v>0</v>
      </c>
      <c r="DS27" s="25">
        <v>0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f t="shared" si="34"/>
        <v>0</v>
      </c>
      <c r="EA27" s="25">
        <v>0</v>
      </c>
      <c r="EB27" s="25">
        <v>0</v>
      </c>
      <c r="EC27" s="25">
        <f t="shared" si="25"/>
        <v>0</v>
      </c>
      <c r="ED27" s="25">
        <f t="shared" si="25"/>
        <v>0</v>
      </c>
      <c r="EE27" s="25">
        <f t="shared" si="26"/>
        <v>0</v>
      </c>
      <c r="EH27" s="26"/>
      <c r="EJ27" s="26"/>
      <c r="EK27" s="26"/>
      <c r="EM27" s="26"/>
    </row>
    <row r="28" spans="1:143" s="27" customFormat="1" ht="21.75" customHeight="1" x14ac:dyDescent="0.2">
      <c r="A28" s="16">
        <v>19</v>
      </c>
      <c r="B28" s="24" t="s">
        <v>63</v>
      </c>
      <c r="C28" s="25">
        <v>3277.7813000000001</v>
      </c>
      <c r="D28" s="25">
        <v>8.9999999999999998E-4</v>
      </c>
      <c r="E28" s="25">
        <f t="shared" si="27"/>
        <v>29830.9</v>
      </c>
      <c r="F28" s="25">
        <f t="shared" si="28"/>
        <v>14737.434999999999</v>
      </c>
      <c r="G28" s="25">
        <f t="shared" si="0"/>
        <v>9972.3571999999986</v>
      </c>
      <c r="H28" s="25">
        <f t="shared" si="1"/>
        <v>67.666844332137842</v>
      </c>
      <c r="I28" s="25">
        <f t="shared" si="2"/>
        <v>33.429622304389071</v>
      </c>
      <c r="J28" s="25">
        <f t="shared" si="3"/>
        <v>17498.5</v>
      </c>
      <c r="K28" s="25">
        <f t="shared" si="4"/>
        <v>8225.0349999999999</v>
      </c>
      <c r="L28" s="25">
        <f t="shared" si="5"/>
        <v>3459.9571999999994</v>
      </c>
      <c r="M28" s="25">
        <f t="shared" si="6"/>
        <v>42.06616993119178</v>
      </c>
      <c r="N28" s="25">
        <f t="shared" si="7"/>
        <v>19.77287881818441</v>
      </c>
      <c r="O28" s="25">
        <f t="shared" si="8"/>
        <v>3707.8999999999996</v>
      </c>
      <c r="P28" s="25">
        <f t="shared" si="9"/>
        <v>1851.0149999999999</v>
      </c>
      <c r="Q28" s="25">
        <f t="shared" si="10"/>
        <v>1400.7882000000002</v>
      </c>
      <c r="R28" s="25">
        <f t="shared" si="11"/>
        <v>75.676761128353917</v>
      </c>
      <c r="S28" s="25">
        <f t="shared" si="12"/>
        <v>37.778478383990951</v>
      </c>
      <c r="T28" s="25">
        <v>342.7</v>
      </c>
      <c r="U28" s="25">
        <v>154.215</v>
      </c>
      <c r="V28" s="25">
        <v>87.032200000000003</v>
      </c>
      <c r="W28" s="25">
        <f t="shared" si="29"/>
        <v>56.435625587653604</v>
      </c>
      <c r="X28" s="25">
        <f t="shared" si="30"/>
        <v>25.396031514444122</v>
      </c>
      <c r="Y28" s="25">
        <v>1500</v>
      </c>
      <c r="Z28" s="25">
        <v>750</v>
      </c>
      <c r="AA28" s="25">
        <v>456.38</v>
      </c>
      <c r="AB28" s="25">
        <f t="shared" si="13"/>
        <v>60.850666666666662</v>
      </c>
      <c r="AC28" s="25">
        <f t="shared" si="14"/>
        <v>30.425333333333331</v>
      </c>
      <c r="AD28" s="25">
        <v>3365.2</v>
      </c>
      <c r="AE28" s="25">
        <v>1696.8</v>
      </c>
      <c r="AF28" s="25">
        <v>1313.7560000000001</v>
      </c>
      <c r="AG28" s="25">
        <f t="shared" si="31"/>
        <v>77.425506836397929</v>
      </c>
      <c r="AH28" s="25">
        <f t="shared" si="32"/>
        <v>39.039462736241539</v>
      </c>
      <c r="AI28" s="25">
        <v>580</v>
      </c>
      <c r="AJ28" s="25">
        <v>350</v>
      </c>
      <c r="AK28" s="25">
        <v>459.24</v>
      </c>
      <c r="AL28" s="25">
        <f t="shared" si="15"/>
        <v>131.21142857142857</v>
      </c>
      <c r="AM28" s="25">
        <f t="shared" si="16"/>
        <v>79.179310344827599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12332.400000000001</v>
      </c>
      <c r="AZ28" s="25">
        <v>6512.4</v>
      </c>
      <c r="BA28" s="25">
        <v>6512.4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5">
        <v>0</v>
      </c>
      <c r="BM28" s="25">
        <v>0</v>
      </c>
      <c r="BN28" s="25">
        <f t="shared" si="19"/>
        <v>95</v>
      </c>
      <c r="BO28" s="25">
        <f t="shared" si="19"/>
        <v>48</v>
      </c>
      <c r="BP28" s="25">
        <f t="shared" si="33"/>
        <v>22.18</v>
      </c>
      <c r="BQ28" s="25">
        <f t="shared" si="20"/>
        <v>46.208333333333336</v>
      </c>
      <c r="BR28" s="25">
        <f t="shared" si="21"/>
        <v>23.347368421052632</v>
      </c>
      <c r="BS28" s="25">
        <v>95</v>
      </c>
      <c r="BT28" s="25">
        <v>48</v>
      </c>
      <c r="BU28" s="25">
        <v>22.18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5">
        <v>0</v>
      </c>
      <c r="CE28" s="25">
        <v>0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120</v>
      </c>
      <c r="CL28" s="25">
        <v>53</v>
      </c>
      <c r="CM28" s="25">
        <v>85</v>
      </c>
      <c r="CN28" s="25">
        <v>4260</v>
      </c>
      <c r="CO28" s="25">
        <v>1917.0000000000002</v>
      </c>
      <c r="CP28" s="25">
        <v>436.47899999999998</v>
      </c>
      <c r="CQ28" s="25">
        <v>1050</v>
      </c>
      <c r="CR28" s="25">
        <v>525</v>
      </c>
      <c r="CS28" s="25">
        <v>346.34899999999999</v>
      </c>
      <c r="CT28" s="25">
        <v>2000</v>
      </c>
      <c r="CU28" s="25">
        <v>900</v>
      </c>
      <c r="CV28" s="25">
        <v>549.89</v>
      </c>
      <c r="CW28" s="25">
        <v>0</v>
      </c>
      <c r="CX28" s="25">
        <v>0</v>
      </c>
      <c r="CY28" s="25">
        <v>50</v>
      </c>
      <c r="CZ28" s="25">
        <v>0</v>
      </c>
      <c r="DA28" s="25">
        <v>0</v>
      </c>
      <c r="DB28" s="25">
        <v>0</v>
      </c>
      <c r="DC28" s="25">
        <v>5235.6000000000004</v>
      </c>
      <c r="DD28" s="25">
        <v>2356.0200000000004</v>
      </c>
      <c r="DE28" s="25">
        <v>0</v>
      </c>
      <c r="DF28" s="25">
        <v>0</v>
      </c>
      <c r="DG28" s="25">
        <f t="shared" si="22"/>
        <v>29830.9</v>
      </c>
      <c r="DH28" s="25">
        <f t="shared" si="23"/>
        <v>14737.434999999999</v>
      </c>
      <c r="DI28" s="25">
        <f t="shared" si="24"/>
        <v>9972.3571999999986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5">
        <v>0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f t="shared" si="34"/>
        <v>0</v>
      </c>
      <c r="EA28" s="25">
        <v>0</v>
      </c>
      <c r="EB28" s="25">
        <v>0</v>
      </c>
      <c r="EC28" s="25">
        <f t="shared" si="25"/>
        <v>0</v>
      </c>
      <c r="ED28" s="25">
        <f t="shared" si="25"/>
        <v>0</v>
      </c>
      <c r="EE28" s="25">
        <f t="shared" si="26"/>
        <v>0</v>
      </c>
      <c r="EH28" s="26"/>
      <c r="EJ28" s="26"/>
      <c r="EK28" s="26"/>
      <c r="EM28" s="26"/>
    </row>
    <row r="29" spans="1:143" s="27" customFormat="1" ht="21.75" customHeight="1" x14ac:dyDescent="0.2">
      <c r="A29" s="16">
        <v>20</v>
      </c>
      <c r="B29" s="24" t="s">
        <v>64</v>
      </c>
      <c r="C29" s="25">
        <v>5558.1112999999996</v>
      </c>
      <c r="D29" s="25">
        <v>6478.7939999999999</v>
      </c>
      <c r="E29" s="25">
        <f t="shared" si="27"/>
        <v>61601.600000000006</v>
      </c>
      <c r="F29" s="25">
        <f t="shared" si="28"/>
        <v>27791</v>
      </c>
      <c r="G29" s="25">
        <f t="shared" si="0"/>
        <v>25785.558100000002</v>
      </c>
      <c r="H29" s="25">
        <f t="shared" si="1"/>
        <v>92.783844050232105</v>
      </c>
      <c r="I29" s="25">
        <f t="shared" si="2"/>
        <v>41.858585004285601</v>
      </c>
      <c r="J29" s="25">
        <f t="shared" si="3"/>
        <v>20840</v>
      </c>
      <c r="K29" s="25">
        <f t="shared" si="4"/>
        <v>7410</v>
      </c>
      <c r="L29" s="25">
        <f t="shared" si="5"/>
        <v>5404.5581000000002</v>
      </c>
      <c r="M29" s="25">
        <f t="shared" si="6"/>
        <v>72.936006747638331</v>
      </c>
      <c r="N29" s="25">
        <f t="shared" si="7"/>
        <v>25.933580134357008</v>
      </c>
      <c r="O29" s="25">
        <f t="shared" si="8"/>
        <v>9900</v>
      </c>
      <c r="P29" s="25">
        <f t="shared" si="9"/>
        <v>3000</v>
      </c>
      <c r="Q29" s="25">
        <f t="shared" si="10"/>
        <v>2389.4407000000001</v>
      </c>
      <c r="R29" s="25">
        <f t="shared" si="11"/>
        <v>79.648023333333342</v>
      </c>
      <c r="S29" s="25">
        <f t="shared" si="12"/>
        <v>24.135764646464647</v>
      </c>
      <c r="T29" s="25">
        <v>2900</v>
      </c>
      <c r="U29" s="25">
        <v>990</v>
      </c>
      <c r="V29" s="25">
        <v>1460.2797</v>
      </c>
      <c r="W29" s="25">
        <f t="shared" si="29"/>
        <v>147.50300000000001</v>
      </c>
      <c r="X29" s="25">
        <f t="shared" si="30"/>
        <v>50.354472413793104</v>
      </c>
      <c r="Y29" s="25">
        <v>5300</v>
      </c>
      <c r="Z29" s="25">
        <v>2000</v>
      </c>
      <c r="AA29" s="25">
        <v>884.36</v>
      </c>
      <c r="AB29" s="25">
        <f t="shared" si="13"/>
        <v>44.218000000000004</v>
      </c>
      <c r="AC29" s="25">
        <f t="shared" si="14"/>
        <v>16.686037735849059</v>
      </c>
      <c r="AD29" s="25">
        <v>7000</v>
      </c>
      <c r="AE29" s="25">
        <v>2010</v>
      </c>
      <c r="AF29" s="25">
        <v>929.16099999999994</v>
      </c>
      <c r="AG29" s="25">
        <f t="shared" si="31"/>
        <v>46.226915422885568</v>
      </c>
      <c r="AH29" s="25">
        <f t="shared" si="32"/>
        <v>13.27372857142857</v>
      </c>
      <c r="AI29" s="25">
        <v>240</v>
      </c>
      <c r="AJ29" s="25">
        <v>120</v>
      </c>
      <c r="AK29" s="25">
        <v>215</v>
      </c>
      <c r="AL29" s="25">
        <f t="shared" si="15"/>
        <v>179.16666666666669</v>
      </c>
      <c r="AM29" s="25">
        <f t="shared" si="16"/>
        <v>89.583333333333343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40761.600000000006</v>
      </c>
      <c r="AZ29" s="25">
        <v>20381</v>
      </c>
      <c r="BA29" s="25">
        <v>20381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5">
        <v>0</v>
      </c>
      <c r="BK29" s="25">
        <v>0</v>
      </c>
      <c r="BL29" s="25">
        <v>0</v>
      </c>
      <c r="BM29" s="25">
        <v>0</v>
      </c>
      <c r="BN29" s="25">
        <f t="shared" si="19"/>
        <v>1200</v>
      </c>
      <c r="BO29" s="25">
        <f t="shared" si="19"/>
        <v>400</v>
      </c>
      <c r="BP29" s="25">
        <f t="shared" si="33"/>
        <v>310</v>
      </c>
      <c r="BQ29" s="25">
        <f t="shared" si="20"/>
        <v>77.5</v>
      </c>
      <c r="BR29" s="25">
        <f t="shared" si="21"/>
        <v>25.833333333333336</v>
      </c>
      <c r="BS29" s="25">
        <v>300</v>
      </c>
      <c r="BT29" s="25">
        <v>70</v>
      </c>
      <c r="BU29" s="25">
        <v>150</v>
      </c>
      <c r="BV29" s="25">
        <v>900</v>
      </c>
      <c r="BW29" s="25">
        <v>330</v>
      </c>
      <c r="BX29" s="25">
        <v>160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5">
        <v>0</v>
      </c>
      <c r="CE29" s="25">
        <v>0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5">
        <v>4200</v>
      </c>
      <c r="CO29" s="25">
        <v>1890.0000000000002</v>
      </c>
      <c r="CP29" s="25">
        <v>358.52600000000001</v>
      </c>
      <c r="CQ29" s="25">
        <v>4200</v>
      </c>
      <c r="CR29" s="25">
        <v>1500</v>
      </c>
      <c r="CS29" s="25">
        <v>358.52600000000001</v>
      </c>
      <c r="CT29" s="25">
        <v>0</v>
      </c>
      <c r="CU29" s="25">
        <v>0</v>
      </c>
      <c r="CV29" s="25">
        <v>0</v>
      </c>
      <c r="CW29" s="25">
        <v>0</v>
      </c>
      <c r="CX29" s="25">
        <v>0</v>
      </c>
      <c r="CY29" s="25">
        <v>0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1247.2313999999999</v>
      </c>
      <c r="DF29" s="25">
        <v>0</v>
      </c>
      <c r="DG29" s="25">
        <f t="shared" si="22"/>
        <v>61601.600000000006</v>
      </c>
      <c r="DH29" s="25">
        <f t="shared" si="23"/>
        <v>27791</v>
      </c>
      <c r="DI29" s="25">
        <f t="shared" si="24"/>
        <v>25785.558100000002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5">
        <v>0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f t="shared" si="34"/>
        <v>0</v>
      </c>
      <c r="EA29" s="25">
        <v>0</v>
      </c>
      <c r="EB29" s="25">
        <v>0</v>
      </c>
      <c r="EC29" s="25">
        <f t="shared" si="25"/>
        <v>0</v>
      </c>
      <c r="ED29" s="25">
        <f t="shared" si="25"/>
        <v>0</v>
      </c>
      <c r="EE29" s="25">
        <f t="shared" si="26"/>
        <v>0</v>
      </c>
      <c r="EH29" s="26"/>
      <c r="EJ29" s="26"/>
      <c r="EK29" s="26"/>
      <c r="EM29" s="26"/>
    </row>
    <row r="30" spans="1:143" s="27" customFormat="1" ht="21.75" customHeight="1" x14ac:dyDescent="0.2">
      <c r="A30" s="16">
        <v>21</v>
      </c>
      <c r="B30" s="24" t="s">
        <v>65</v>
      </c>
      <c r="C30" s="25">
        <v>1991.663</v>
      </c>
      <c r="D30" s="25">
        <v>5848.2165000000005</v>
      </c>
      <c r="E30" s="25">
        <f t="shared" si="27"/>
        <v>83217.399999999994</v>
      </c>
      <c r="F30" s="25">
        <f t="shared" si="28"/>
        <v>39600.800000000003</v>
      </c>
      <c r="G30" s="25">
        <f t="shared" si="0"/>
        <v>36269.235200000003</v>
      </c>
      <c r="H30" s="25">
        <f t="shared" si="1"/>
        <v>91.587127532777117</v>
      </c>
      <c r="I30" s="25">
        <f t="shared" si="2"/>
        <v>43.583715905567836</v>
      </c>
      <c r="J30" s="25">
        <f t="shared" si="3"/>
        <v>35077</v>
      </c>
      <c r="K30" s="25">
        <f t="shared" si="4"/>
        <v>14790</v>
      </c>
      <c r="L30" s="25">
        <f t="shared" si="5"/>
        <v>11458.4352</v>
      </c>
      <c r="M30" s="25">
        <f t="shared" si="6"/>
        <v>77.474206896551721</v>
      </c>
      <c r="N30" s="25">
        <f t="shared" si="7"/>
        <v>32.666519941842232</v>
      </c>
      <c r="O30" s="25">
        <f t="shared" si="8"/>
        <v>11450</v>
      </c>
      <c r="P30" s="25">
        <f t="shared" si="9"/>
        <v>4540</v>
      </c>
      <c r="Q30" s="25">
        <f t="shared" si="10"/>
        <v>4554.0645999999997</v>
      </c>
      <c r="R30" s="25">
        <f t="shared" si="11"/>
        <v>100.30979295154185</v>
      </c>
      <c r="S30" s="25">
        <f t="shared" si="12"/>
        <v>39.773489956331872</v>
      </c>
      <c r="T30" s="25">
        <v>1950</v>
      </c>
      <c r="U30" s="25">
        <v>877.50000000000011</v>
      </c>
      <c r="V30" s="25">
        <v>1255.1496</v>
      </c>
      <c r="W30" s="25">
        <f t="shared" si="29"/>
        <v>143.03699145299143</v>
      </c>
      <c r="X30" s="25">
        <f t="shared" si="30"/>
        <v>64.366646153846148</v>
      </c>
      <c r="Y30" s="25">
        <v>3220</v>
      </c>
      <c r="Z30" s="25">
        <v>1500</v>
      </c>
      <c r="AA30" s="25">
        <v>1557.2755999999999</v>
      </c>
      <c r="AB30" s="25">
        <f t="shared" si="13"/>
        <v>103.81837333333333</v>
      </c>
      <c r="AC30" s="25">
        <f t="shared" si="14"/>
        <v>48.362596273291928</v>
      </c>
      <c r="AD30" s="25">
        <v>9500</v>
      </c>
      <c r="AE30" s="25">
        <v>3662.5</v>
      </c>
      <c r="AF30" s="25">
        <v>3298.915</v>
      </c>
      <c r="AG30" s="25">
        <f t="shared" si="31"/>
        <v>90.072764505119451</v>
      </c>
      <c r="AH30" s="25">
        <f t="shared" si="32"/>
        <v>34.725421052631575</v>
      </c>
      <c r="AI30" s="25">
        <v>257</v>
      </c>
      <c r="AJ30" s="25">
        <v>100</v>
      </c>
      <c r="AK30" s="25">
        <v>166.7</v>
      </c>
      <c r="AL30" s="25">
        <f t="shared" si="15"/>
        <v>166.7</v>
      </c>
      <c r="AM30" s="25">
        <f t="shared" si="16"/>
        <v>64.863813229571974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48140.399999999994</v>
      </c>
      <c r="AZ30" s="25">
        <v>24810.799999999999</v>
      </c>
      <c r="BA30" s="25">
        <v>24810.799999999999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f t="shared" si="19"/>
        <v>3150</v>
      </c>
      <c r="BO30" s="25">
        <f t="shared" si="19"/>
        <v>1000</v>
      </c>
      <c r="BP30" s="25">
        <f t="shared" si="33"/>
        <v>2031.0250000000001</v>
      </c>
      <c r="BQ30" s="25">
        <f t="shared" si="20"/>
        <v>203.10250000000002</v>
      </c>
      <c r="BR30" s="25">
        <f t="shared" si="21"/>
        <v>64.476984126984121</v>
      </c>
      <c r="BS30" s="25">
        <v>3150</v>
      </c>
      <c r="BT30" s="25">
        <v>1000</v>
      </c>
      <c r="BU30" s="25">
        <v>2031.0250000000001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5">
        <v>0</v>
      </c>
      <c r="CE30" s="25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5">
        <v>17000</v>
      </c>
      <c r="CO30" s="25">
        <v>7650.0000000000009</v>
      </c>
      <c r="CP30" s="25">
        <v>3149.37</v>
      </c>
      <c r="CQ30" s="25">
        <v>2500</v>
      </c>
      <c r="CR30" s="25">
        <v>1200</v>
      </c>
      <c r="CS30" s="25">
        <v>1184.04</v>
      </c>
      <c r="CT30" s="25">
        <v>0</v>
      </c>
      <c r="CU30" s="25">
        <v>0</v>
      </c>
      <c r="CV30" s="25">
        <v>0</v>
      </c>
      <c r="CW30" s="25">
        <v>0</v>
      </c>
      <c r="CX30" s="25">
        <v>0</v>
      </c>
      <c r="CY30" s="25">
        <v>0</v>
      </c>
      <c r="CZ30" s="25">
        <v>0</v>
      </c>
      <c r="DA30" s="25">
        <v>0</v>
      </c>
      <c r="DB30" s="25">
        <v>0</v>
      </c>
      <c r="DC30" s="25">
        <v>0</v>
      </c>
      <c r="DD30" s="25">
        <v>0</v>
      </c>
      <c r="DE30" s="25">
        <v>0</v>
      </c>
      <c r="DF30" s="25">
        <v>0</v>
      </c>
      <c r="DG30" s="25">
        <f t="shared" si="22"/>
        <v>83217.399999999994</v>
      </c>
      <c r="DH30" s="25">
        <f t="shared" si="23"/>
        <v>39600.800000000003</v>
      </c>
      <c r="DI30" s="25">
        <f t="shared" si="24"/>
        <v>36269.235200000003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5">
        <v>0</v>
      </c>
      <c r="DS30" s="25">
        <v>0</v>
      </c>
      <c r="DT30" s="25">
        <v>0</v>
      </c>
      <c r="DU30" s="25">
        <v>0</v>
      </c>
      <c r="DV30" s="25">
        <v>0</v>
      </c>
      <c r="DW30" s="25">
        <v>0</v>
      </c>
      <c r="DX30" s="25">
        <v>0</v>
      </c>
      <c r="DY30" s="25">
        <v>0</v>
      </c>
      <c r="DZ30" s="25">
        <f t="shared" si="34"/>
        <v>0</v>
      </c>
      <c r="EA30" s="25">
        <v>0</v>
      </c>
      <c r="EB30" s="25">
        <v>0</v>
      </c>
      <c r="EC30" s="25">
        <f t="shared" si="25"/>
        <v>0</v>
      </c>
      <c r="ED30" s="25">
        <f t="shared" si="25"/>
        <v>0</v>
      </c>
      <c r="EE30" s="25">
        <f t="shared" si="26"/>
        <v>0</v>
      </c>
      <c r="EH30" s="26"/>
      <c r="EJ30" s="26"/>
      <c r="EK30" s="26"/>
      <c r="EM30" s="26"/>
    </row>
    <row r="31" spans="1:143" s="27" customFormat="1" ht="21.75" customHeight="1" x14ac:dyDescent="0.2">
      <c r="A31" s="16">
        <v>22</v>
      </c>
      <c r="B31" s="24" t="s">
        <v>66</v>
      </c>
      <c r="C31" s="25">
        <v>19.050999999999998</v>
      </c>
      <c r="D31" s="25">
        <v>1604.1965</v>
      </c>
      <c r="E31" s="25">
        <f t="shared" si="27"/>
        <v>21892.1</v>
      </c>
      <c r="F31" s="25">
        <f t="shared" si="28"/>
        <v>10879.39</v>
      </c>
      <c r="G31" s="25">
        <f t="shared" si="0"/>
        <v>9042.0686999999998</v>
      </c>
      <c r="H31" s="25">
        <f t="shared" si="1"/>
        <v>83.111908847830634</v>
      </c>
      <c r="I31" s="25">
        <f t="shared" si="2"/>
        <v>41.302884145422325</v>
      </c>
      <c r="J31" s="25">
        <f t="shared" si="3"/>
        <v>7272.5</v>
      </c>
      <c r="K31" s="25">
        <f t="shared" si="4"/>
        <v>3367.09</v>
      </c>
      <c r="L31" s="25">
        <f t="shared" si="5"/>
        <v>1529.7687000000001</v>
      </c>
      <c r="M31" s="25">
        <f t="shared" si="6"/>
        <v>45.432961399903185</v>
      </c>
      <c r="N31" s="25">
        <f t="shared" si="7"/>
        <v>21.034976968030254</v>
      </c>
      <c r="O31" s="25">
        <f t="shared" si="8"/>
        <v>3354.9</v>
      </c>
      <c r="P31" s="25">
        <f t="shared" si="9"/>
        <v>1499.98</v>
      </c>
      <c r="Q31" s="25">
        <f t="shared" si="10"/>
        <v>740.15869999999995</v>
      </c>
      <c r="R31" s="25">
        <f t="shared" si="11"/>
        <v>49.34457126095014</v>
      </c>
      <c r="S31" s="25">
        <f t="shared" si="12"/>
        <v>22.062019732331812</v>
      </c>
      <c r="T31" s="25">
        <v>450.4</v>
      </c>
      <c r="U31" s="25">
        <v>202.68</v>
      </c>
      <c r="V31" s="25">
        <v>153.15870000000001</v>
      </c>
      <c r="W31" s="25">
        <f t="shared" si="29"/>
        <v>75.56675547661338</v>
      </c>
      <c r="X31" s="25">
        <f t="shared" si="30"/>
        <v>34.005039964476026</v>
      </c>
      <c r="Y31" s="25">
        <v>1266.9000000000001</v>
      </c>
      <c r="Z31" s="25">
        <v>525.9</v>
      </c>
      <c r="AA31" s="25">
        <v>258.66000000000003</v>
      </c>
      <c r="AB31" s="25">
        <f t="shared" si="13"/>
        <v>49.184255561893906</v>
      </c>
      <c r="AC31" s="25">
        <f t="shared" si="14"/>
        <v>20.416765332701871</v>
      </c>
      <c r="AD31" s="25">
        <v>2904.5</v>
      </c>
      <c r="AE31" s="25">
        <v>1297.3</v>
      </c>
      <c r="AF31" s="25">
        <v>587</v>
      </c>
      <c r="AG31" s="25">
        <f t="shared" si="31"/>
        <v>45.247822400370005</v>
      </c>
      <c r="AH31" s="25">
        <f t="shared" si="32"/>
        <v>20.210018936133586</v>
      </c>
      <c r="AI31" s="25">
        <v>523</v>
      </c>
      <c r="AJ31" s="25">
        <v>262</v>
      </c>
      <c r="AK31" s="25">
        <v>204.65</v>
      </c>
      <c r="AL31" s="25">
        <f t="shared" si="15"/>
        <v>78.110687022900777</v>
      </c>
      <c r="AM31" s="25">
        <f t="shared" si="16"/>
        <v>39.13001912045889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14619.599999999999</v>
      </c>
      <c r="AZ31" s="25">
        <v>7512.3</v>
      </c>
      <c r="BA31" s="25">
        <v>7512.3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f t="shared" si="19"/>
        <v>573.9</v>
      </c>
      <c r="BO31" s="25">
        <f t="shared" si="19"/>
        <v>380</v>
      </c>
      <c r="BP31" s="25">
        <f t="shared" si="33"/>
        <v>55</v>
      </c>
      <c r="BQ31" s="25">
        <f t="shared" si="20"/>
        <v>14.473684210526317</v>
      </c>
      <c r="BR31" s="25">
        <f t="shared" si="21"/>
        <v>9.5835511413138175</v>
      </c>
      <c r="BS31" s="25">
        <v>573.9</v>
      </c>
      <c r="BT31" s="25">
        <v>380</v>
      </c>
      <c r="BU31" s="25">
        <v>55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5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5">
        <v>1553.8</v>
      </c>
      <c r="CO31" s="25">
        <v>699.20999999999992</v>
      </c>
      <c r="CP31" s="25">
        <v>253.3</v>
      </c>
      <c r="CQ31" s="25">
        <v>1523.8</v>
      </c>
      <c r="CR31" s="25">
        <v>600</v>
      </c>
      <c r="CS31" s="25">
        <v>247.3</v>
      </c>
      <c r="CT31" s="25">
        <v>0</v>
      </c>
      <c r="CU31" s="25">
        <v>0</v>
      </c>
      <c r="CV31" s="25">
        <v>0</v>
      </c>
      <c r="CW31" s="25">
        <v>0</v>
      </c>
      <c r="CX31" s="25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18</v>
      </c>
      <c r="DF31" s="25">
        <v>0</v>
      </c>
      <c r="DG31" s="25">
        <f t="shared" si="22"/>
        <v>21892.1</v>
      </c>
      <c r="DH31" s="25">
        <f t="shared" si="23"/>
        <v>10879.39</v>
      </c>
      <c r="DI31" s="25">
        <f t="shared" si="24"/>
        <v>9042.0686999999998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5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f t="shared" si="34"/>
        <v>0</v>
      </c>
      <c r="EA31" s="25">
        <v>0</v>
      </c>
      <c r="EB31" s="25">
        <v>0</v>
      </c>
      <c r="EC31" s="25">
        <f t="shared" si="25"/>
        <v>0</v>
      </c>
      <c r="ED31" s="25">
        <f t="shared" si="25"/>
        <v>0</v>
      </c>
      <c r="EE31" s="25">
        <f t="shared" si="26"/>
        <v>0</v>
      </c>
      <c r="EH31" s="26"/>
      <c r="EJ31" s="26"/>
      <c r="EK31" s="26"/>
      <c r="EM31" s="26"/>
    </row>
    <row r="32" spans="1:143" s="27" customFormat="1" ht="21.75" customHeight="1" x14ac:dyDescent="0.2">
      <c r="A32" s="16">
        <v>23</v>
      </c>
      <c r="B32" s="24" t="s">
        <v>67</v>
      </c>
      <c r="C32" s="25">
        <v>1141.1648</v>
      </c>
      <c r="D32" s="25">
        <v>1221.6405999999999</v>
      </c>
      <c r="E32" s="25">
        <f t="shared" si="27"/>
        <v>14659.2</v>
      </c>
      <c r="F32" s="25">
        <f t="shared" si="28"/>
        <v>6537.7</v>
      </c>
      <c r="G32" s="25">
        <f t="shared" si="0"/>
        <v>7784.5167000000001</v>
      </c>
      <c r="H32" s="25">
        <f t="shared" si="1"/>
        <v>119.0711825259648</v>
      </c>
      <c r="I32" s="25">
        <f t="shared" si="2"/>
        <v>53.103284626719059</v>
      </c>
      <c r="J32" s="25">
        <f t="shared" si="3"/>
        <v>4428</v>
      </c>
      <c r="K32" s="25">
        <f t="shared" si="4"/>
        <v>1422</v>
      </c>
      <c r="L32" s="25">
        <f t="shared" si="5"/>
        <v>2668.8167000000003</v>
      </c>
      <c r="M32" s="25">
        <f t="shared" si="6"/>
        <v>187.68049929676513</v>
      </c>
      <c r="N32" s="25">
        <f t="shared" si="7"/>
        <v>60.271379855465227</v>
      </c>
      <c r="O32" s="25">
        <f t="shared" si="8"/>
        <v>1650</v>
      </c>
      <c r="P32" s="25">
        <f t="shared" si="9"/>
        <v>500</v>
      </c>
      <c r="Q32" s="25">
        <f t="shared" si="10"/>
        <v>1208.5917000000002</v>
      </c>
      <c r="R32" s="25">
        <f t="shared" si="11"/>
        <v>241.71834000000004</v>
      </c>
      <c r="S32" s="25">
        <f t="shared" si="12"/>
        <v>73.247981818181827</v>
      </c>
      <c r="T32" s="25">
        <v>50</v>
      </c>
      <c r="U32" s="25">
        <v>22.500000000000004</v>
      </c>
      <c r="V32" s="25">
        <v>69.931700000000006</v>
      </c>
      <c r="W32" s="25">
        <f t="shared" si="29"/>
        <v>310.80755555555555</v>
      </c>
      <c r="X32" s="25">
        <f t="shared" si="30"/>
        <v>139.86340000000001</v>
      </c>
      <c r="Y32" s="25">
        <v>1500</v>
      </c>
      <c r="Z32" s="25">
        <v>350</v>
      </c>
      <c r="AA32" s="25">
        <v>1028.825</v>
      </c>
      <c r="AB32" s="25">
        <f t="shared" si="13"/>
        <v>293.95000000000005</v>
      </c>
      <c r="AC32" s="25">
        <f t="shared" si="14"/>
        <v>68.588333333333338</v>
      </c>
      <c r="AD32" s="25">
        <v>1600</v>
      </c>
      <c r="AE32" s="25">
        <v>477.5</v>
      </c>
      <c r="AF32" s="25">
        <v>1138.6600000000001</v>
      </c>
      <c r="AG32" s="25">
        <f t="shared" si="31"/>
        <v>238.46282722513092</v>
      </c>
      <c r="AH32" s="25">
        <f t="shared" si="32"/>
        <v>71.166250000000005</v>
      </c>
      <c r="AI32" s="25">
        <v>28</v>
      </c>
      <c r="AJ32" s="25">
        <v>17</v>
      </c>
      <c r="AK32" s="25">
        <v>30.5</v>
      </c>
      <c r="AL32" s="25">
        <f t="shared" si="15"/>
        <v>179.41176470588235</v>
      </c>
      <c r="AM32" s="25">
        <f t="shared" si="16"/>
        <v>108.92857142857142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10231.200000000001</v>
      </c>
      <c r="AZ32" s="25">
        <v>5115.7</v>
      </c>
      <c r="BA32" s="25">
        <v>5115.7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5">
        <v>0</v>
      </c>
      <c r="BM32" s="25">
        <v>0</v>
      </c>
      <c r="BN32" s="25">
        <f t="shared" si="19"/>
        <v>350</v>
      </c>
      <c r="BO32" s="25">
        <f t="shared" si="19"/>
        <v>150</v>
      </c>
      <c r="BP32" s="25">
        <f t="shared" si="33"/>
        <v>150.4</v>
      </c>
      <c r="BQ32" s="25">
        <f t="shared" si="20"/>
        <v>100.26666666666667</v>
      </c>
      <c r="BR32" s="25">
        <f t="shared" si="21"/>
        <v>42.971428571428575</v>
      </c>
      <c r="BS32" s="25">
        <v>350</v>
      </c>
      <c r="BT32" s="25">
        <v>150</v>
      </c>
      <c r="BU32" s="25">
        <v>150.4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5">
        <v>0</v>
      </c>
      <c r="CE32" s="25">
        <v>0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5">
        <v>500</v>
      </c>
      <c r="CO32" s="25">
        <v>225</v>
      </c>
      <c r="CP32" s="25">
        <v>250.5</v>
      </c>
      <c r="CQ32" s="25">
        <v>500</v>
      </c>
      <c r="CR32" s="25">
        <v>130</v>
      </c>
      <c r="CS32" s="25">
        <v>250.5</v>
      </c>
      <c r="CT32" s="25">
        <v>400</v>
      </c>
      <c r="CU32" s="25">
        <v>180.00000000000003</v>
      </c>
      <c r="CV32" s="25">
        <v>0</v>
      </c>
      <c r="CW32" s="25">
        <v>0</v>
      </c>
      <c r="CX32" s="25">
        <v>0</v>
      </c>
      <c r="CY32" s="25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f t="shared" si="22"/>
        <v>14659.2</v>
      </c>
      <c r="DH32" s="25">
        <f t="shared" si="23"/>
        <v>6537.7</v>
      </c>
      <c r="DI32" s="25">
        <f t="shared" si="24"/>
        <v>7784.5167000000001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5">
        <v>0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f t="shared" si="34"/>
        <v>0</v>
      </c>
      <c r="EA32" s="25">
        <v>0</v>
      </c>
      <c r="EB32" s="25">
        <v>0</v>
      </c>
      <c r="EC32" s="25">
        <f t="shared" si="25"/>
        <v>0</v>
      </c>
      <c r="ED32" s="25">
        <f t="shared" si="25"/>
        <v>0</v>
      </c>
      <c r="EE32" s="25">
        <f t="shared" si="26"/>
        <v>0</v>
      </c>
      <c r="EH32" s="26"/>
      <c r="EJ32" s="26"/>
      <c r="EK32" s="26"/>
      <c r="EM32" s="26"/>
    </row>
    <row r="33" spans="1:143" s="27" customFormat="1" ht="21.75" customHeight="1" x14ac:dyDescent="0.2">
      <c r="A33" s="16">
        <v>24</v>
      </c>
      <c r="B33" s="24" t="s">
        <v>68</v>
      </c>
      <c r="C33" s="25">
        <v>17683.5906</v>
      </c>
      <c r="D33" s="25">
        <v>5212.9030000000002</v>
      </c>
      <c r="E33" s="25">
        <f t="shared" si="27"/>
        <v>60186.8</v>
      </c>
      <c r="F33" s="25">
        <f t="shared" si="28"/>
        <v>27487.7</v>
      </c>
      <c r="G33" s="25">
        <f t="shared" si="0"/>
        <v>35358.5553</v>
      </c>
      <c r="H33" s="25">
        <f t="shared" si="1"/>
        <v>128.6340992516653</v>
      </c>
      <c r="I33" s="25">
        <f t="shared" si="2"/>
        <v>58.748023320728123</v>
      </c>
      <c r="J33" s="25">
        <f t="shared" si="3"/>
        <v>24584</v>
      </c>
      <c r="K33" s="25">
        <f t="shared" si="4"/>
        <v>9405</v>
      </c>
      <c r="L33" s="25">
        <f t="shared" si="5"/>
        <v>17275.855299999999</v>
      </c>
      <c r="M33" s="25">
        <f t="shared" si="6"/>
        <v>183.68798830409355</v>
      </c>
      <c r="N33" s="25">
        <f t="shared" si="7"/>
        <v>70.272759925154574</v>
      </c>
      <c r="O33" s="25">
        <f t="shared" si="8"/>
        <v>8650</v>
      </c>
      <c r="P33" s="25">
        <f t="shared" si="9"/>
        <v>3800</v>
      </c>
      <c r="Q33" s="25">
        <f t="shared" si="10"/>
        <v>4713.1392999999998</v>
      </c>
      <c r="R33" s="25">
        <f t="shared" si="11"/>
        <v>124.02998157894736</v>
      </c>
      <c r="S33" s="25">
        <f t="shared" si="12"/>
        <v>54.487159537572246</v>
      </c>
      <c r="T33" s="25">
        <v>2250</v>
      </c>
      <c r="U33" s="25">
        <v>1012.5000000000001</v>
      </c>
      <c r="V33" s="25">
        <v>959.23929999999996</v>
      </c>
      <c r="W33" s="25">
        <f t="shared" si="29"/>
        <v>94.739683950617277</v>
      </c>
      <c r="X33" s="25">
        <f t="shared" si="30"/>
        <v>42.63285777777778</v>
      </c>
      <c r="Y33" s="25">
        <v>6180</v>
      </c>
      <c r="Z33" s="25">
        <v>2500</v>
      </c>
      <c r="AA33" s="25">
        <v>1711.9690000000001</v>
      </c>
      <c r="AB33" s="25">
        <f t="shared" si="13"/>
        <v>68.478760000000008</v>
      </c>
      <c r="AC33" s="25">
        <f t="shared" si="14"/>
        <v>27.701763754045309</v>
      </c>
      <c r="AD33" s="25">
        <v>6400</v>
      </c>
      <c r="AE33" s="25">
        <v>2787.5</v>
      </c>
      <c r="AF33" s="25">
        <v>3753.9</v>
      </c>
      <c r="AG33" s="25">
        <f t="shared" si="31"/>
        <v>134.66905829596413</v>
      </c>
      <c r="AH33" s="25">
        <f t="shared" si="32"/>
        <v>58.654687500000001</v>
      </c>
      <c r="AI33" s="25">
        <v>500</v>
      </c>
      <c r="AJ33" s="25">
        <v>200</v>
      </c>
      <c r="AK33" s="25">
        <v>466</v>
      </c>
      <c r="AL33" s="25">
        <f t="shared" si="15"/>
        <v>233</v>
      </c>
      <c r="AM33" s="25">
        <f t="shared" si="16"/>
        <v>93.2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35602.800000000003</v>
      </c>
      <c r="AZ33" s="25">
        <v>18082.7</v>
      </c>
      <c r="BA33" s="25">
        <v>18082.7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5">
        <v>0</v>
      </c>
      <c r="BK33" s="25">
        <v>0</v>
      </c>
      <c r="BL33" s="25">
        <v>0</v>
      </c>
      <c r="BM33" s="25">
        <v>0</v>
      </c>
      <c r="BN33" s="25">
        <f t="shared" si="19"/>
        <v>3354</v>
      </c>
      <c r="BO33" s="25">
        <f t="shared" si="19"/>
        <v>1600</v>
      </c>
      <c r="BP33" s="25">
        <f t="shared" si="33"/>
        <v>838.5</v>
      </c>
      <c r="BQ33" s="25">
        <f t="shared" si="20"/>
        <v>52.40625</v>
      </c>
      <c r="BR33" s="25">
        <f t="shared" si="21"/>
        <v>25</v>
      </c>
      <c r="BS33" s="25">
        <v>3354</v>
      </c>
      <c r="BT33" s="25">
        <v>1600</v>
      </c>
      <c r="BU33" s="25">
        <v>838.5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5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5">
        <v>1700</v>
      </c>
      <c r="CO33" s="25">
        <v>765</v>
      </c>
      <c r="CP33" s="25">
        <v>584.66999999999996</v>
      </c>
      <c r="CQ33" s="25">
        <v>1700</v>
      </c>
      <c r="CR33" s="25">
        <v>770</v>
      </c>
      <c r="CS33" s="25">
        <v>560.66999999999996</v>
      </c>
      <c r="CT33" s="25">
        <v>4100</v>
      </c>
      <c r="CU33" s="25">
        <v>495.00000000000006</v>
      </c>
      <c r="CV33" s="25">
        <v>4090.4470000000001</v>
      </c>
      <c r="CW33" s="25">
        <v>0</v>
      </c>
      <c r="CX33" s="25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100</v>
      </c>
      <c r="DD33" s="25">
        <v>45.000000000000007</v>
      </c>
      <c r="DE33" s="25">
        <v>4871.13</v>
      </c>
      <c r="DF33" s="25">
        <v>0</v>
      </c>
      <c r="DG33" s="25">
        <f t="shared" si="22"/>
        <v>60186.8</v>
      </c>
      <c r="DH33" s="25">
        <f t="shared" si="23"/>
        <v>27487.7</v>
      </c>
      <c r="DI33" s="25">
        <f t="shared" si="24"/>
        <v>35358.5553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5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f t="shared" si="34"/>
        <v>0</v>
      </c>
      <c r="EA33" s="25">
        <v>0</v>
      </c>
      <c r="EB33" s="25">
        <v>0</v>
      </c>
      <c r="EC33" s="25">
        <f t="shared" si="25"/>
        <v>0</v>
      </c>
      <c r="ED33" s="25">
        <f t="shared" si="25"/>
        <v>0</v>
      </c>
      <c r="EE33" s="25">
        <f t="shared" si="26"/>
        <v>0</v>
      </c>
      <c r="EH33" s="26"/>
      <c r="EJ33" s="26"/>
      <c r="EK33" s="26"/>
      <c r="EM33" s="26"/>
    </row>
    <row r="34" spans="1:143" s="27" customFormat="1" ht="21.75" customHeight="1" x14ac:dyDescent="0.2">
      <c r="A34" s="16">
        <v>25</v>
      </c>
      <c r="B34" s="24" t="s">
        <v>69</v>
      </c>
      <c r="C34" s="25">
        <v>3483.0155</v>
      </c>
      <c r="D34" s="25">
        <v>2527.8856999999998</v>
      </c>
      <c r="E34" s="25">
        <f t="shared" si="27"/>
        <v>28800.400000000001</v>
      </c>
      <c r="F34" s="25">
        <f t="shared" si="28"/>
        <v>14353.25</v>
      </c>
      <c r="G34" s="25">
        <f t="shared" si="0"/>
        <v>14679.5897</v>
      </c>
      <c r="H34" s="25">
        <f t="shared" si="1"/>
        <v>102.27362931740198</v>
      </c>
      <c r="I34" s="25">
        <f t="shared" si="2"/>
        <v>50.970089651532611</v>
      </c>
      <c r="J34" s="25">
        <f t="shared" si="3"/>
        <v>5494</v>
      </c>
      <c r="K34" s="25">
        <f t="shared" si="4"/>
        <v>2700.05</v>
      </c>
      <c r="L34" s="25">
        <f t="shared" si="5"/>
        <v>3026.3897000000002</v>
      </c>
      <c r="M34" s="25">
        <f t="shared" si="6"/>
        <v>112.08643173274568</v>
      </c>
      <c r="N34" s="25">
        <f t="shared" si="7"/>
        <v>55.085360393156165</v>
      </c>
      <c r="O34" s="25">
        <f t="shared" si="8"/>
        <v>3754</v>
      </c>
      <c r="P34" s="25">
        <f t="shared" si="9"/>
        <v>1879.05</v>
      </c>
      <c r="Q34" s="25">
        <f t="shared" si="10"/>
        <v>2315.0897</v>
      </c>
      <c r="R34" s="25">
        <f t="shared" si="11"/>
        <v>123.20532716000108</v>
      </c>
      <c r="S34" s="25">
        <f t="shared" si="12"/>
        <v>61.669944059669689</v>
      </c>
      <c r="T34" s="25">
        <v>75</v>
      </c>
      <c r="U34" s="25">
        <v>33.75</v>
      </c>
      <c r="V34" s="25">
        <v>8.9700000000000002E-2</v>
      </c>
      <c r="W34" s="25">
        <f t="shared" si="29"/>
        <v>0.26577777777777778</v>
      </c>
      <c r="X34" s="25">
        <f t="shared" si="30"/>
        <v>0.1196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3679</v>
      </c>
      <c r="AE34" s="25">
        <v>1845.3</v>
      </c>
      <c r="AF34" s="25">
        <v>2315</v>
      </c>
      <c r="AG34" s="25">
        <f t="shared" si="31"/>
        <v>125.45385574161384</v>
      </c>
      <c r="AH34" s="25">
        <f t="shared" si="32"/>
        <v>62.924707801032888</v>
      </c>
      <c r="AI34" s="25">
        <v>140</v>
      </c>
      <c r="AJ34" s="25">
        <v>68</v>
      </c>
      <c r="AK34" s="25">
        <v>28</v>
      </c>
      <c r="AL34" s="25">
        <f t="shared" si="15"/>
        <v>41.17647058823529</v>
      </c>
      <c r="AM34" s="25">
        <f t="shared" si="16"/>
        <v>20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23306.400000000001</v>
      </c>
      <c r="AZ34" s="25">
        <v>11653.2</v>
      </c>
      <c r="BA34" s="25">
        <v>11653.2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5">
        <v>0</v>
      </c>
      <c r="BK34" s="25">
        <v>0</v>
      </c>
      <c r="BL34" s="25">
        <v>0</v>
      </c>
      <c r="BM34" s="25">
        <v>0</v>
      </c>
      <c r="BN34" s="25">
        <f t="shared" si="19"/>
        <v>700</v>
      </c>
      <c r="BO34" s="25">
        <f t="shared" si="19"/>
        <v>348</v>
      </c>
      <c r="BP34" s="25">
        <f t="shared" si="33"/>
        <v>483</v>
      </c>
      <c r="BQ34" s="25">
        <f t="shared" si="20"/>
        <v>138.79310344827587</v>
      </c>
      <c r="BR34" s="25">
        <f t="shared" si="21"/>
        <v>69</v>
      </c>
      <c r="BS34" s="25">
        <v>700</v>
      </c>
      <c r="BT34" s="25">
        <v>348</v>
      </c>
      <c r="BU34" s="25">
        <v>483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5">
        <v>0</v>
      </c>
      <c r="CE34" s="25">
        <v>0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5">
        <v>900</v>
      </c>
      <c r="CO34" s="25">
        <v>405</v>
      </c>
      <c r="CP34" s="25">
        <v>200.3</v>
      </c>
      <c r="CQ34" s="25">
        <v>900</v>
      </c>
      <c r="CR34" s="25">
        <v>450</v>
      </c>
      <c r="CS34" s="25">
        <v>200.3</v>
      </c>
      <c r="CT34" s="25">
        <v>0</v>
      </c>
      <c r="CU34" s="25">
        <v>0</v>
      </c>
      <c r="CV34" s="25">
        <v>0</v>
      </c>
      <c r="CW34" s="25">
        <v>0</v>
      </c>
      <c r="CX34" s="25">
        <v>0</v>
      </c>
      <c r="CY34" s="25">
        <v>0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f t="shared" si="22"/>
        <v>28800.400000000001</v>
      </c>
      <c r="DH34" s="25">
        <f t="shared" si="23"/>
        <v>14353.25</v>
      </c>
      <c r="DI34" s="25">
        <f t="shared" si="24"/>
        <v>14679.5897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5">
        <v>0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f t="shared" si="34"/>
        <v>0</v>
      </c>
      <c r="EA34" s="25">
        <v>0</v>
      </c>
      <c r="EB34" s="25">
        <v>0</v>
      </c>
      <c r="EC34" s="25">
        <f t="shared" si="25"/>
        <v>0</v>
      </c>
      <c r="ED34" s="25">
        <f t="shared" si="25"/>
        <v>0</v>
      </c>
      <c r="EE34" s="25">
        <f t="shared" si="26"/>
        <v>0</v>
      </c>
      <c r="EH34" s="26"/>
      <c r="EJ34" s="26"/>
      <c r="EK34" s="26"/>
      <c r="EM34" s="26"/>
    </row>
    <row r="35" spans="1:143" s="27" customFormat="1" ht="21.75" customHeight="1" x14ac:dyDescent="0.2">
      <c r="A35" s="16">
        <v>26</v>
      </c>
      <c r="B35" s="24" t="s">
        <v>70</v>
      </c>
      <c r="C35" s="25">
        <v>11954.312099999999</v>
      </c>
      <c r="D35" s="25">
        <v>859.60289999999998</v>
      </c>
      <c r="E35" s="25">
        <f t="shared" si="27"/>
        <v>44180</v>
      </c>
      <c r="F35" s="25">
        <f t="shared" si="28"/>
        <v>21514.32</v>
      </c>
      <c r="G35" s="25">
        <f t="shared" si="0"/>
        <v>17697.902600000001</v>
      </c>
      <c r="H35" s="25">
        <f t="shared" si="1"/>
        <v>82.261036370194375</v>
      </c>
      <c r="I35" s="25">
        <f t="shared" si="2"/>
        <v>40.058629696695341</v>
      </c>
      <c r="J35" s="25">
        <f t="shared" si="3"/>
        <v>23354</v>
      </c>
      <c r="K35" s="25">
        <f t="shared" si="4"/>
        <v>10760</v>
      </c>
      <c r="L35" s="25">
        <f t="shared" si="5"/>
        <v>7722.8026000000018</v>
      </c>
      <c r="M35" s="25">
        <f t="shared" si="6"/>
        <v>71.773258364312284</v>
      </c>
      <c r="N35" s="25">
        <f t="shared" si="7"/>
        <v>33.068436242185498</v>
      </c>
      <c r="O35" s="25">
        <f t="shared" si="8"/>
        <v>16147</v>
      </c>
      <c r="P35" s="25">
        <f t="shared" si="9"/>
        <v>7300</v>
      </c>
      <c r="Q35" s="25">
        <f t="shared" si="10"/>
        <v>4417.2376000000004</v>
      </c>
      <c r="R35" s="25">
        <f t="shared" si="11"/>
        <v>60.510104109589044</v>
      </c>
      <c r="S35" s="25">
        <f t="shared" si="12"/>
        <v>27.35639809252493</v>
      </c>
      <c r="T35" s="25">
        <v>8000</v>
      </c>
      <c r="U35" s="25">
        <v>3600</v>
      </c>
      <c r="V35" s="25">
        <v>2014.0186000000001</v>
      </c>
      <c r="W35" s="25">
        <f t="shared" si="29"/>
        <v>55.944961111111112</v>
      </c>
      <c r="X35" s="25">
        <f t="shared" si="30"/>
        <v>25.1752325</v>
      </c>
      <c r="Y35" s="25">
        <v>1130</v>
      </c>
      <c r="Z35" s="25">
        <v>615</v>
      </c>
      <c r="AA35" s="25">
        <v>445.97399999999999</v>
      </c>
      <c r="AB35" s="25">
        <f t="shared" si="13"/>
        <v>72.516097560975609</v>
      </c>
      <c r="AC35" s="25">
        <f t="shared" si="14"/>
        <v>39.466725663716815</v>
      </c>
      <c r="AD35" s="25">
        <v>8147</v>
      </c>
      <c r="AE35" s="25">
        <v>3700</v>
      </c>
      <c r="AF35" s="25">
        <v>2403.2190000000001</v>
      </c>
      <c r="AG35" s="25">
        <f t="shared" si="31"/>
        <v>64.951864864864859</v>
      </c>
      <c r="AH35" s="25">
        <f t="shared" si="32"/>
        <v>29.498207929299131</v>
      </c>
      <c r="AI35" s="25">
        <v>1017</v>
      </c>
      <c r="AJ35" s="25">
        <v>520</v>
      </c>
      <c r="AK35" s="25">
        <v>554.6</v>
      </c>
      <c r="AL35" s="25">
        <f t="shared" si="15"/>
        <v>106.65384615384616</v>
      </c>
      <c r="AM35" s="25">
        <f t="shared" si="16"/>
        <v>54.532940019665688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19094.400000000001</v>
      </c>
      <c r="AZ35" s="25">
        <v>9975.1</v>
      </c>
      <c r="BA35" s="25">
        <v>9975.1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  <c r="BL35" s="25">
        <v>0</v>
      </c>
      <c r="BM35" s="25">
        <v>0</v>
      </c>
      <c r="BN35" s="25">
        <f t="shared" si="19"/>
        <v>360</v>
      </c>
      <c r="BO35" s="25">
        <f t="shared" si="19"/>
        <v>210</v>
      </c>
      <c r="BP35" s="25">
        <f t="shared" si="33"/>
        <v>950.25099999999998</v>
      </c>
      <c r="BQ35" s="25">
        <f t="shared" si="20"/>
        <v>452.50047619047615</v>
      </c>
      <c r="BR35" s="25">
        <f t="shared" si="21"/>
        <v>263.95861111111111</v>
      </c>
      <c r="BS35" s="25">
        <v>360</v>
      </c>
      <c r="BT35" s="25">
        <v>210</v>
      </c>
      <c r="BU35" s="25">
        <v>950.25099999999998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5">
        <v>0</v>
      </c>
      <c r="CE35" s="25">
        <v>0</v>
      </c>
      <c r="CF35" s="25">
        <v>0</v>
      </c>
      <c r="CG35" s="25">
        <v>0</v>
      </c>
      <c r="CH35" s="25">
        <v>0</v>
      </c>
      <c r="CI35" s="25">
        <v>0</v>
      </c>
      <c r="CJ35" s="25">
        <v>0</v>
      </c>
      <c r="CK35" s="25">
        <v>0</v>
      </c>
      <c r="CL35" s="25">
        <v>0</v>
      </c>
      <c r="CM35" s="25">
        <v>0</v>
      </c>
      <c r="CN35" s="25">
        <v>1700</v>
      </c>
      <c r="CO35" s="25">
        <v>765</v>
      </c>
      <c r="CP35" s="25">
        <v>304.60000000000002</v>
      </c>
      <c r="CQ35" s="25">
        <v>1500</v>
      </c>
      <c r="CR35" s="25">
        <v>790</v>
      </c>
      <c r="CS35" s="25">
        <v>294.60000000000002</v>
      </c>
      <c r="CT35" s="25">
        <v>2500</v>
      </c>
      <c r="CU35" s="25">
        <v>1125.0000000000002</v>
      </c>
      <c r="CV35" s="25">
        <v>720.14</v>
      </c>
      <c r="CW35" s="25">
        <v>500</v>
      </c>
      <c r="CX35" s="25">
        <v>225</v>
      </c>
      <c r="CY35" s="25">
        <v>300</v>
      </c>
      <c r="CZ35" s="25">
        <v>0</v>
      </c>
      <c r="DA35" s="25">
        <v>0</v>
      </c>
      <c r="DB35" s="25">
        <v>0</v>
      </c>
      <c r="DC35" s="25">
        <v>0</v>
      </c>
      <c r="DD35" s="25">
        <v>0</v>
      </c>
      <c r="DE35" s="25">
        <v>30</v>
      </c>
      <c r="DF35" s="25">
        <v>0</v>
      </c>
      <c r="DG35" s="25">
        <f t="shared" si="22"/>
        <v>42448.4</v>
      </c>
      <c r="DH35" s="25">
        <f t="shared" si="23"/>
        <v>20735.099999999999</v>
      </c>
      <c r="DI35" s="25">
        <f t="shared" si="24"/>
        <v>17697.902600000001</v>
      </c>
      <c r="DJ35" s="25">
        <v>0</v>
      </c>
      <c r="DK35" s="25">
        <v>0</v>
      </c>
      <c r="DL35" s="25">
        <v>0</v>
      </c>
      <c r="DM35" s="25">
        <v>1731.6</v>
      </c>
      <c r="DN35" s="25">
        <v>779.21999999999991</v>
      </c>
      <c r="DO35" s="25">
        <v>0</v>
      </c>
      <c r="DP35" s="25">
        <v>0</v>
      </c>
      <c r="DQ35" s="25">
        <v>0</v>
      </c>
      <c r="DR35" s="25">
        <v>0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f t="shared" si="34"/>
        <v>0</v>
      </c>
      <c r="EA35" s="25">
        <v>0</v>
      </c>
      <c r="EB35" s="25">
        <v>0</v>
      </c>
      <c r="EC35" s="25">
        <f t="shared" si="25"/>
        <v>1731.6</v>
      </c>
      <c r="ED35" s="25">
        <f t="shared" si="25"/>
        <v>779.21999999999991</v>
      </c>
      <c r="EE35" s="25">
        <f t="shared" si="26"/>
        <v>0</v>
      </c>
      <c r="EH35" s="26"/>
      <c r="EJ35" s="26"/>
      <c r="EK35" s="26"/>
      <c r="EM35" s="26"/>
    </row>
    <row r="36" spans="1:143" s="27" customFormat="1" ht="21.75" customHeight="1" x14ac:dyDescent="0.2">
      <c r="A36" s="16">
        <v>27</v>
      </c>
      <c r="B36" s="24" t="s">
        <v>71</v>
      </c>
      <c r="C36" s="25">
        <v>200771.24909999999</v>
      </c>
      <c r="D36" s="25">
        <v>82720.527700000006</v>
      </c>
      <c r="E36" s="25">
        <f t="shared" si="27"/>
        <v>348327.8</v>
      </c>
      <c r="F36" s="25">
        <f t="shared" si="28"/>
        <v>164359.715</v>
      </c>
      <c r="G36" s="25">
        <f t="shared" si="0"/>
        <v>162518.9039</v>
      </c>
      <c r="H36" s="25">
        <f t="shared" si="1"/>
        <v>98.880010773929612</v>
      </c>
      <c r="I36" s="25">
        <f t="shared" si="2"/>
        <v>46.656885812731574</v>
      </c>
      <c r="J36" s="25">
        <f t="shared" si="3"/>
        <v>239048.59999999998</v>
      </c>
      <c r="K36" s="25">
        <f t="shared" si="4"/>
        <v>105780.01499999998</v>
      </c>
      <c r="L36" s="25">
        <f t="shared" si="5"/>
        <v>103939.20390000001</v>
      </c>
      <c r="M36" s="25">
        <f t="shared" si="6"/>
        <v>98.259774211603229</v>
      </c>
      <c r="N36" s="25">
        <f t="shared" si="7"/>
        <v>43.480365038741084</v>
      </c>
      <c r="O36" s="25">
        <f t="shared" si="8"/>
        <v>117825</v>
      </c>
      <c r="P36" s="25">
        <f t="shared" si="9"/>
        <v>50279.95</v>
      </c>
      <c r="Q36" s="25">
        <f t="shared" si="10"/>
        <v>47786.218399999998</v>
      </c>
      <c r="R36" s="25">
        <f t="shared" si="11"/>
        <v>95.04030612600053</v>
      </c>
      <c r="S36" s="25">
        <f t="shared" si="12"/>
        <v>40.556943263314238</v>
      </c>
      <c r="T36" s="25">
        <v>60975</v>
      </c>
      <c r="U36" s="25">
        <v>27438.75</v>
      </c>
      <c r="V36" s="25">
        <v>24734.0124</v>
      </c>
      <c r="W36" s="25">
        <f t="shared" si="29"/>
        <v>90.142635506355063</v>
      </c>
      <c r="X36" s="25">
        <f t="shared" si="30"/>
        <v>40.564185977859779</v>
      </c>
      <c r="Y36" s="25">
        <v>15776</v>
      </c>
      <c r="Z36" s="25">
        <v>6420</v>
      </c>
      <c r="AA36" s="25">
        <v>5473.2674999999999</v>
      </c>
      <c r="AB36" s="25">
        <f t="shared" si="13"/>
        <v>85.253387850467291</v>
      </c>
      <c r="AC36" s="25">
        <f t="shared" si="14"/>
        <v>34.693632733265723</v>
      </c>
      <c r="AD36" s="25">
        <v>56850</v>
      </c>
      <c r="AE36" s="25">
        <v>22841.200000000001</v>
      </c>
      <c r="AF36" s="25">
        <v>23052.205999999998</v>
      </c>
      <c r="AG36" s="25">
        <f t="shared" si="31"/>
        <v>100.92379559742919</v>
      </c>
      <c r="AH36" s="25">
        <f t="shared" si="32"/>
        <v>40.549175021987679</v>
      </c>
      <c r="AI36" s="25">
        <v>12869.9</v>
      </c>
      <c r="AJ36" s="25">
        <v>6975</v>
      </c>
      <c r="AK36" s="25">
        <v>7100.11</v>
      </c>
      <c r="AL36" s="25">
        <f t="shared" si="15"/>
        <v>101.79369175627239</v>
      </c>
      <c r="AM36" s="25">
        <f t="shared" si="16"/>
        <v>55.168338526328874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109279.20000000001</v>
      </c>
      <c r="AZ36" s="25">
        <v>58579.7</v>
      </c>
      <c r="BA36" s="25">
        <v>58579.7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v>0</v>
      </c>
      <c r="BN36" s="25">
        <f t="shared" si="19"/>
        <v>8881.5</v>
      </c>
      <c r="BO36" s="25">
        <f t="shared" si="19"/>
        <v>4441.7749999999996</v>
      </c>
      <c r="BP36" s="25">
        <f t="shared" si="33"/>
        <v>3084.7420000000002</v>
      </c>
      <c r="BQ36" s="25">
        <f t="shared" si="20"/>
        <v>69.448407449724499</v>
      </c>
      <c r="BR36" s="25">
        <f t="shared" si="21"/>
        <v>34.732218656758434</v>
      </c>
      <c r="BS36" s="25">
        <v>7332</v>
      </c>
      <c r="BT36" s="25">
        <v>3744.5</v>
      </c>
      <c r="BU36" s="25">
        <v>2607.8420000000001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1549.5</v>
      </c>
      <c r="CC36" s="25">
        <v>697.27500000000009</v>
      </c>
      <c r="CD36" s="25">
        <v>476.9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5">
        <v>54296.2</v>
      </c>
      <c r="CO36" s="25">
        <v>24433.29</v>
      </c>
      <c r="CP36" s="25">
        <v>19548.293000000001</v>
      </c>
      <c r="CQ36" s="25">
        <v>27980.2</v>
      </c>
      <c r="CR36" s="25">
        <v>13990.1</v>
      </c>
      <c r="CS36" s="25">
        <v>10298.620000000001</v>
      </c>
      <c r="CT36" s="25">
        <v>26900</v>
      </c>
      <c r="CU36" s="25">
        <v>12105</v>
      </c>
      <c r="CV36" s="25">
        <v>17970.573</v>
      </c>
      <c r="CW36" s="25">
        <v>2000</v>
      </c>
      <c r="CX36" s="25">
        <v>900</v>
      </c>
      <c r="CY36" s="25">
        <v>2000</v>
      </c>
      <c r="CZ36" s="25">
        <v>0</v>
      </c>
      <c r="DA36" s="25">
        <v>0</v>
      </c>
      <c r="DB36" s="25">
        <v>0</v>
      </c>
      <c r="DC36" s="25">
        <v>500</v>
      </c>
      <c r="DD36" s="25">
        <v>225</v>
      </c>
      <c r="DE36" s="25">
        <v>976</v>
      </c>
      <c r="DF36" s="25">
        <v>0</v>
      </c>
      <c r="DG36" s="25">
        <f t="shared" si="22"/>
        <v>348327.8</v>
      </c>
      <c r="DH36" s="25">
        <f t="shared" si="23"/>
        <v>164359.715</v>
      </c>
      <c r="DI36" s="25">
        <f t="shared" si="24"/>
        <v>162518.9039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5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f t="shared" si="34"/>
        <v>0</v>
      </c>
      <c r="EA36" s="25">
        <v>0</v>
      </c>
      <c r="EB36" s="25">
        <v>0</v>
      </c>
      <c r="EC36" s="25">
        <f t="shared" si="25"/>
        <v>0</v>
      </c>
      <c r="ED36" s="25">
        <f t="shared" si="25"/>
        <v>0</v>
      </c>
      <c r="EE36" s="25">
        <f t="shared" si="26"/>
        <v>0</v>
      </c>
      <c r="EH36" s="26"/>
      <c r="EJ36" s="26"/>
      <c r="EK36" s="26"/>
      <c r="EM36" s="26"/>
    </row>
    <row r="37" spans="1:143" s="27" customFormat="1" ht="21.75" customHeight="1" x14ac:dyDescent="0.2">
      <c r="A37" s="16">
        <v>28</v>
      </c>
      <c r="B37" s="24" t="s">
        <v>72</v>
      </c>
      <c r="C37" s="25">
        <v>12413.3328</v>
      </c>
      <c r="D37" s="25">
        <v>1681.5524</v>
      </c>
      <c r="E37" s="25">
        <f t="shared" si="27"/>
        <v>23461.800000000003</v>
      </c>
      <c r="F37" s="25">
        <f t="shared" si="28"/>
        <v>11596.7</v>
      </c>
      <c r="G37" s="25">
        <f t="shared" si="0"/>
        <v>11413.427</v>
      </c>
      <c r="H37" s="25">
        <f t="shared" si="1"/>
        <v>98.419610751334417</v>
      </c>
      <c r="I37" s="25">
        <f t="shared" si="2"/>
        <v>48.646851477721228</v>
      </c>
      <c r="J37" s="25">
        <f t="shared" si="3"/>
        <v>9819</v>
      </c>
      <c r="K37" s="25">
        <f t="shared" si="4"/>
        <v>4775</v>
      </c>
      <c r="L37" s="25">
        <f t="shared" si="5"/>
        <v>4591.7270000000008</v>
      </c>
      <c r="M37" s="25">
        <f t="shared" si="6"/>
        <v>96.161821989528818</v>
      </c>
      <c r="N37" s="25">
        <f t="shared" si="7"/>
        <v>46.763692840411451</v>
      </c>
      <c r="O37" s="25">
        <f t="shared" si="8"/>
        <v>5800</v>
      </c>
      <c r="P37" s="25">
        <f t="shared" si="9"/>
        <v>2950</v>
      </c>
      <c r="Q37" s="25">
        <f t="shared" si="10"/>
        <v>2503.7270000000003</v>
      </c>
      <c r="R37" s="25">
        <f t="shared" si="11"/>
        <v>84.872101694915273</v>
      </c>
      <c r="S37" s="25">
        <f t="shared" si="12"/>
        <v>43.167706896551728</v>
      </c>
      <c r="T37" s="25">
        <v>1100</v>
      </c>
      <c r="U37" s="25">
        <v>495.00000000000006</v>
      </c>
      <c r="V37" s="25">
        <v>401.791</v>
      </c>
      <c r="W37" s="25">
        <f t="shared" si="29"/>
        <v>81.169898989898982</v>
      </c>
      <c r="X37" s="25">
        <f t="shared" si="30"/>
        <v>36.526454545454548</v>
      </c>
      <c r="Y37" s="25">
        <v>380</v>
      </c>
      <c r="Z37" s="25">
        <v>170</v>
      </c>
      <c r="AA37" s="25">
        <v>152.71299999999999</v>
      </c>
      <c r="AB37" s="25">
        <f t="shared" si="13"/>
        <v>89.831176470588233</v>
      </c>
      <c r="AC37" s="25">
        <f t="shared" si="14"/>
        <v>40.187631578947368</v>
      </c>
      <c r="AD37" s="25">
        <v>4700</v>
      </c>
      <c r="AE37" s="25">
        <v>2455</v>
      </c>
      <c r="AF37" s="25">
        <v>2101.9360000000001</v>
      </c>
      <c r="AG37" s="25">
        <f t="shared" si="31"/>
        <v>85.618574338085551</v>
      </c>
      <c r="AH37" s="25">
        <f t="shared" si="32"/>
        <v>44.722042553191493</v>
      </c>
      <c r="AI37" s="25">
        <v>433</v>
      </c>
      <c r="AJ37" s="25">
        <v>209</v>
      </c>
      <c r="AK37" s="25">
        <v>209</v>
      </c>
      <c r="AL37" s="25">
        <f t="shared" si="15"/>
        <v>100</v>
      </c>
      <c r="AM37" s="25">
        <f t="shared" si="16"/>
        <v>48.267898383371829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13642.800000000001</v>
      </c>
      <c r="AZ37" s="25">
        <v>6821.7</v>
      </c>
      <c r="BA37" s="25">
        <v>6821.7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v>0</v>
      </c>
      <c r="BN37" s="25">
        <f t="shared" si="19"/>
        <v>86</v>
      </c>
      <c r="BO37" s="25">
        <f t="shared" si="19"/>
        <v>42</v>
      </c>
      <c r="BP37" s="25">
        <f t="shared" si="33"/>
        <v>22.407</v>
      </c>
      <c r="BQ37" s="25">
        <f t="shared" si="20"/>
        <v>53.349999999999994</v>
      </c>
      <c r="BR37" s="25">
        <f t="shared" si="21"/>
        <v>26.054651162790698</v>
      </c>
      <c r="BS37" s="25">
        <v>86</v>
      </c>
      <c r="BT37" s="25">
        <v>42</v>
      </c>
      <c r="BU37" s="25">
        <v>22.407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5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5">
        <v>1120</v>
      </c>
      <c r="CO37" s="25">
        <v>504</v>
      </c>
      <c r="CP37" s="25">
        <v>404.5</v>
      </c>
      <c r="CQ37" s="25">
        <v>960</v>
      </c>
      <c r="CR37" s="25">
        <v>480</v>
      </c>
      <c r="CS37" s="25">
        <v>404.5</v>
      </c>
      <c r="CT37" s="25">
        <v>2000</v>
      </c>
      <c r="CU37" s="25">
        <v>900</v>
      </c>
      <c r="CV37" s="25">
        <v>1299.3800000000001</v>
      </c>
      <c r="CW37" s="25">
        <v>0</v>
      </c>
      <c r="CX37" s="25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f t="shared" si="22"/>
        <v>23461.800000000003</v>
      </c>
      <c r="DH37" s="25">
        <f t="shared" si="23"/>
        <v>11596.7</v>
      </c>
      <c r="DI37" s="25">
        <f t="shared" si="24"/>
        <v>11413.427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5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f t="shared" si="34"/>
        <v>0</v>
      </c>
      <c r="EA37" s="25">
        <v>0</v>
      </c>
      <c r="EB37" s="25">
        <v>0</v>
      </c>
      <c r="EC37" s="25">
        <f t="shared" si="25"/>
        <v>0</v>
      </c>
      <c r="ED37" s="25">
        <f t="shared" si="25"/>
        <v>0</v>
      </c>
      <c r="EE37" s="25">
        <f t="shared" si="26"/>
        <v>0</v>
      </c>
      <c r="EH37" s="26"/>
      <c r="EJ37" s="26"/>
      <c r="EK37" s="26"/>
      <c r="EM37" s="26"/>
    </row>
    <row r="38" spans="1:143" s="27" customFormat="1" ht="21.75" customHeight="1" x14ac:dyDescent="0.2">
      <c r="A38" s="16">
        <v>29</v>
      </c>
      <c r="B38" s="24" t="s">
        <v>73</v>
      </c>
      <c r="C38" s="25">
        <v>66350.940199999997</v>
      </c>
      <c r="D38" s="25">
        <v>15488.793600000001</v>
      </c>
      <c r="E38" s="25">
        <f t="shared" si="27"/>
        <v>82502.8</v>
      </c>
      <c r="F38" s="25">
        <f t="shared" si="28"/>
        <v>39219.199999999997</v>
      </c>
      <c r="G38" s="25">
        <f t="shared" si="0"/>
        <v>17151.561000000002</v>
      </c>
      <c r="H38" s="25">
        <f t="shared" si="1"/>
        <v>43.732562112434728</v>
      </c>
      <c r="I38" s="25">
        <f t="shared" si="2"/>
        <v>20.789065340812677</v>
      </c>
      <c r="J38" s="25">
        <f t="shared" si="3"/>
        <v>39193.599999999999</v>
      </c>
      <c r="K38" s="25">
        <f t="shared" si="4"/>
        <v>19437.099999999999</v>
      </c>
      <c r="L38" s="25">
        <f t="shared" si="5"/>
        <v>14222.860999999999</v>
      </c>
      <c r="M38" s="25">
        <f t="shared" si="6"/>
        <v>73.173781068163464</v>
      </c>
      <c r="N38" s="25">
        <f t="shared" si="7"/>
        <v>36.288733364630957</v>
      </c>
      <c r="O38" s="25">
        <f t="shared" si="8"/>
        <v>29850.6</v>
      </c>
      <c r="P38" s="25">
        <f t="shared" si="9"/>
        <v>14914</v>
      </c>
      <c r="Q38" s="25">
        <f t="shared" si="10"/>
        <v>8848.4639999999999</v>
      </c>
      <c r="R38" s="25">
        <f t="shared" si="11"/>
        <v>59.329918197666622</v>
      </c>
      <c r="S38" s="25">
        <f t="shared" si="12"/>
        <v>29.642499648248275</v>
      </c>
      <c r="T38" s="25">
        <v>21700</v>
      </c>
      <c r="U38" s="25">
        <v>9765</v>
      </c>
      <c r="V38" s="25">
        <v>6940.5280000000002</v>
      </c>
      <c r="W38" s="25">
        <f t="shared" si="29"/>
        <v>71.075555555555553</v>
      </c>
      <c r="X38" s="25">
        <f t="shared" si="30"/>
        <v>31.984000000000002</v>
      </c>
      <c r="Y38" s="25">
        <v>415</v>
      </c>
      <c r="Z38" s="25">
        <v>204</v>
      </c>
      <c r="AA38" s="25">
        <v>86.998000000000005</v>
      </c>
      <c r="AB38" s="25">
        <f t="shared" si="13"/>
        <v>42.646078431372551</v>
      </c>
      <c r="AC38" s="25">
        <f t="shared" si="14"/>
        <v>20.963373493975904</v>
      </c>
      <c r="AD38" s="25">
        <v>8150.6</v>
      </c>
      <c r="AE38" s="25">
        <v>5149</v>
      </c>
      <c r="AF38" s="25">
        <v>1907.9359999999999</v>
      </c>
      <c r="AG38" s="25">
        <f t="shared" si="31"/>
        <v>37.054496018644393</v>
      </c>
      <c r="AH38" s="25">
        <f t="shared" si="32"/>
        <v>23.408534341030109</v>
      </c>
      <c r="AI38" s="25">
        <v>5796</v>
      </c>
      <c r="AJ38" s="25">
        <v>2874</v>
      </c>
      <c r="AK38" s="25">
        <v>3458.4079999999999</v>
      </c>
      <c r="AL38" s="25">
        <f t="shared" si="15"/>
        <v>120.33430758524703</v>
      </c>
      <c r="AM38" s="25">
        <f t="shared" si="16"/>
        <v>59.668875086266397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5857.2000000000007</v>
      </c>
      <c r="AZ38" s="25">
        <v>2928.7</v>
      </c>
      <c r="BA38" s="25">
        <v>2928.7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f t="shared" si="19"/>
        <v>814</v>
      </c>
      <c r="BO38" s="25">
        <f t="shared" si="19"/>
        <v>402</v>
      </c>
      <c r="BP38" s="25">
        <f t="shared" si="33"/>
        <v>183.49</v>
      </c>
      <c r="BQ38" s="25">
        <f t="shared" si="20"/>
        <v>45.64427860696518</v>
      </c>
      <c r="BR38" s="25">
        <f t="shared" si="21"/>
        <v>22.541769041769044</v>
      </c>
      <c r="BS38" s="25">
        <v>814</v>
      </c>
      <c r="BT38" s="25">
        <v>402</v>
      </c>
      <c r="BU38" s="25">
        <v>183.49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5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5">
        <v>2318</v>
      </c>
      <c r="CO38" s="25">
        <v>1043.0999999999999</v>
      </c>
      <c r="CP38" s="25">
        <v>1078.8499999999999</v>
      </c>
      <c r="CQ38" s="25">
        <v>2268</v>
      </c>
      <c r="CR38" s="25">
        <v>1134</v>
      </c>
      <c r="CS38" s="25">
        <v>1073.8499999999999</v>
      </c>
      <c r="CT38" s="25">
        <v>0</v>
      </c>
      <c r="CU38" s="25">
        <v>0</v>
      </c>
      <c r="CV38" s="25">
        <v>0</v>
      </c>
      <c r="CW38" s="25">
        <v>0</v>
      </c>
      <c r="CX38" s="25">
        <v>0</v>
      </c>
      <c r="CY38" s="25">
        <v>200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366.65100000000001</v>
      </c>
      <c r="DF38" s="25">
        <v>0</v>
      </c>
      <c r="DG38" s="25">
        <f t="shared" si="22"/>
        <v>45050.8</v>
      </c>
      <c r="DH38" s="25">
        <f t="shared" si="23"/>
        <v>22365.8</v>
      </c>
      <c r="DI38" s="25">
        <f t="shared" si="24"/>
        <v>17151.561000000002</v>
      </c>
      <c r="DJ38" s="25">
        <v>0</v>
      </c>
      <c r="DK38" s="25">
        <v>0</v>
      </c>
      <c r="DL38" s="25">
        <v>0</v>
      </c>
      <c r="DM38" s="25">
        <v>37452</v>
      </c>
      <c r="DN38" s="25">
        <v>16853.400000000001</v>
      </c>
      <c r="DO38" s="25">
        <v>0</v>
      </c>
      <c r="DP38" s="25">
        <v>0</v>
      </c>
      <c r="DQ38" s="25">
        <v>0</v>
      </c>
      <c r="DR38" s="25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f t="shared" si="34"/>
        <v>0</v>
      </c>
      <c r="EA38" s="25">
        <v>0</v>
      </c>
      <c r="EB38" s="25">
        <v>0</v>
      </c>
      <c r="EC38" s="25">
        <f t="shared" si="25"/>
        <v>37452</v>
      </c>
      <c r="ED38" s="25">
        <f t="shared" si="25"/>
        <v>16853.400000000001</v>
      </c>
      <c r="EE38" s="25">
        <f t="shared" si="26"/>
        <v>0</v>
      </c>
      <c r="EH38" s="26"/>
      <c r="EJ38" s="26"/>
      <c r="EK38" s="26"/>
      <c r="EM38" s="26"/>
    </row>
    <row r="39" spans="1:143" s="27" customFormat="1" ht="21.75" customHeight="1" x14ac:dyDescent="0.2">
      <c r="A39" s="16">
        <v>30</v>
      </c>
      <c r="B39" s="24" t="s">
        <v>74</v>
      </c>
      <c r="C39" s="25">
        <v>85560.644</v>
      </c>
      <c r="D39" s="25">
        <v>69167.699600000007</v>
      </c>
      <c r="E39" s="25">
        <f t="shared" si="27"/>
        <v>788419.6</v>
      </c>
      <c r="F39" s="25">
        <f t="shared" si="28"/>
        <v>364370.09</v>
      </c>
      <c r="G39" s="25">
        <f t="shared" si="0"/>
        <v>341601.68089999998</v>
      </c>
      <c r="H39" s="25">
        <f t="shared" si="1"/>
        <v>93.751295804768148</v>
      </c>
      <c r="I39" s="25">
        <f t="shared" si="2"/>
        <v>43.327395830849454</v>
      </c>
      <c r="J39" s="25">
        <f t="shared" si="3"/>
        <v>383167.3</v>
      </c>
      <c r="K39" s="25">
        <f t="shared" si="4"/>
        <v>146011.14000000001</v>
      </c>
      <c r="L39" s="25">
        <f t="shared" si="5"/>
        <v>123207.9509</v>
      </c>
      <c r="M39" s="25">
        <f t="shared" si="6"/>
        <v>84.3825689601492</v>
      </c>
      <c r="N39" s="25">
        <f t="shared" si="7"/>
        <v>32.155131948890208</v>
      </c>
      <c r="O39" s="25">
        <f t="shared" si="8"/>
        <v>122800</v>
      </c>
      <c r="P39" s="25">
        <f t="shared" si="9"/>
        <v>42540</v>
      </c>
      <c r="Q39" s="25">
        <f t="shared" si="10"/>
        <v>55385.969799999999</v>
      </c>
      <c r="R39" s="25">
        <f t="shared" si="11"/>
        <v>130.19739022096849</v>
      </c>
      <c r="S39" s="25">
        <f t="shared" si="12"/>
        <v>45.102581270358307</v>
      </c>
      <c r="T39" s="25">
        <v>45450</v>
      </c>
      <c r="U39" s="25">
        <v>13732.5</v>
      </c>
      <c r="V39" s="25">
        <v>16736.983800000002</v>
      </c>
      <c r="W39" s="25">
        <f t="shared" si="29"/>
        <v>121.8786368104861</v>
      </c>
      <c r="X39" s="25">
        <f t="shared" si="30"/>
        <v>36.82504686468647</v>
      </c>
      <c r="Y39" s="25">
        <v>57000</v>
      </c>
      <c r="Z39" s="25">
        <v>17640</v>
      </c>
      <c r="AA39" s="25">
        <v>20149.527399999999</v>
      </c>
      <c r="AB39" s="25">
        <f t="shared" si="13"/>
        <v>114.22634580498865</v>
      </c>
      <c r="AC39" s="25">
        <f t="shared" si="14"/>
        <v>35.35004807017544</v>
      </c>
      <c r="AD39" s="25">
        <v>77350</v>
      </c>
      <c r="AE39" s="25">
        <v>28807.5</v>
      </c>
      <c r="AF39" s="25">
        <v>38648.985999999997</v>
      </c>
      <c r="AG39" s="25">
        <f t="shared" si="31"/>
        <v>134.16292979258873</v>
      </c>
      <c r="AH39" s="25">
        <f t="shared" si="32"/>
        <v>49.966368455074331</v>
      </c>
      <c r="AI39" s="25">
        <v>9907.1</v>
      </c>
      <c r="AJ39" s="25">
        <v>2910</v>
      </c>
      <c r="AK39" s="25">
        <v>3393.06</v>
      </c>
      <c r="AL39" s="25">
        <f t="shared" si="15"/>
        <v>116.6</v>
      </c>
      <c r="AM39" s="25">
        <f t="shared" si="16"/>
        <v>34.248771083364453</v>
      </c>
      <c r="AN39" s="25">
        <v>6400</v>
      </c>
      <c r="AO39" s="25">
        <v>3200</v>
      </c>
      <c r="AP39" s="25">
        <v>2980.3</v>
      </c>
      <c r="AQ39" s="25">
        <f t="shared" si="17"/>
        <v>93.134375000000006</v>
      </c>
      <c r="AR39" s="25">
        <f t="shared" si="18"/>
        <v>46.567187500000003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397054.80000000005</v>
      </c>
      <c r="AZ39" s="25">
        <v>214670.1</v>
      </c>
      <c r="BA39" s="25">
        <v>214670.1</v>
      </c>
      <c r="BB39" s="25">
        <v>0</v>
      </c>
      <c r="BC39" s="25">
        <v>0</v>
      </c>
      <c r="BD39" s="25">
        <v>0</v>
      </c>
      <c r="BE39" s="25">
        <v>2800.5</v>
      </c>
      <c r="BF39" s="25">
        <v>1260.2</v>
      </c>
      <c r="BG39" s="25">
        <v>1260.2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f t="shared" si="19"/>
        <v>28511</v>
      </c>
      <c r="BO39" s="25">
        <f t="shared" si="19"/>
        <v>8374</v>
      </c>
      <c r="BP39" s="25">
        <f t="shared" si="33"/>
        <v>9302.6290000000008</v>
      </c>
      <c r="BQ39" s="25">
        <f t="shared" si="20"/>
        <v>111.08943157391928</v>
      </c>
      <c r="BR39" s="25">
        <f t="shared" si="21"/>
        <v>32.628210164497915</v>
      </c>
      <c r="BS39" s="25">
        <v>20585</v>
      </c>
      <c r="BT39" s="25">
        <v>6874</v>
      </c>
      <c r="BU39" s="25">
        <v>5421.9989999999998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7926</v>
      </c>
      <c r="CC39" s="25">
        <v>1500</v>
      </c>
      <c r="CD39" s="25">
        <v>3880.63</v>
      </c>
      <c r="CE39" s="25">
        <v>0</v>
      </c>
      <c r="CF39" s="25">
        <v>0</v>
      </c>
      <c r="CG39" s="25">
        <v>0</v>
      </c>
      <c r="CH39" s="25">
        <v>5397</v>
      </c>
      <c r="CI39" s="25">
        <v>2428.65</v>
      </c>
      <c r="CJ39" s="25">
        <v>2463.4299999999998</v>
      </c>
      <c r="CK39" s="25">
        <v>0</v>
      </c>
      <c r="CL39" s="25">
        <v>0</v>
      </c>
      <c r="CM39" s="25">
        <v>0</v>
      </c>
      <c r="CN39" s="25">
        <v>108549.2</v>
      </c>
      <c r="CO39" s="25">
        <v>48847.14</v>
      </c>
      <c r="CP39" s="25">
        <v>24439.0497</v>
      </c>
      <c r="CQ39" s="25">
        <v>36264</v>
      </c>
      <c r="CR39" s="25">
        <v>17546</v>
      </c>
      <c r="CS39" s="25">
        <v>14323.1297</v>
      </c>
      <c r="CT39" s="25">
        <v>34000</v>
      </c>
      <c r="CU39" s="25">
        <v>15300.000000000002</v>
      </c>
      <c r="CV39" s="25">
        <v>6267.12</v>
      </c>
      <c r="CW39" s="25">
        <v>0</v>
      </c>
      <c r="CX39" s="25">
        <v>0</v>
      </c>
      <c r="CY39" s="25">
        <v>0</v>
      </c>
      <c r="CZ39" s="25">
        <v>0</v>
      </c>
      <c r="DA39" s="25">
        <v>0</v>
      </c>
      <c r="DB39" s="25">
        <v>0</v>
      </c>
      <c r="DC39" s="25">
        <v>16000</v>
      </c>
      <c r="DD39" s="25">
        <v>7200</v>
      </c>
      <c r="DE39" s="25">
        <v>1290.2950000000001</v>
      </c>
      <c r="DF39" s="25">
        <v>0</v>
      </c>
      <c r="DG39" s="25">
        <f t="shared" si="22"/>
        <v>788419.6</v>
      </c>
      <c r="DH39" s="25">
        <f t="shared" si="23"/>
        <v>364370.09</v>
      </c>
      <c r="DI39" s="25">
        <f t="shared" si="24"/>
        <v>341601.68089999998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5">
        <v>0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f t="shared" si="34"/>
        <v>0</v>
      </c>
      <c r="EA39" s="25">
        <v>0</v>
      </c>
      <c r="EB39" s="25">
        <v>0</v>
      </c>
      <c r="EC39" s="25">
        <f t="shared" si="25"/>
        <v>0</v>
      </c>
      <c r="ED39" s="25">
        <f t="shared" si="25"/>
        <v>0</v>
      </c>
      <c r="EE39" s="25">
        <f t="shared" si="26"/>
        <v>0</v>
      </c>
      <c r="EH39" s="26"/>
      <c r="EJ39" s="26"/>
      <c r="EK39" s="26"/>
      <c r="EM39" s="26"/>
    </row>
    <row r="40" spans="1:143" s="27" customFormat="1" ht="21.75" customHeight="1" x14ac:dyDescent="0.2">
      <c r="A40" s="16">
        <v>31</v>
      </c>
      <c r="B40" s="24" t="s">
        <v>75</v>
      </c>
      <c r="C40" s="25">
        <v>91.950699999999998</v>
      </c>
      <c r="D40" s="25">
        <v>324.47930000000002</v>
      </c>
      <c r="E40" s="25">
        <f t="shared" si="27"/>
        <v>89485.700000000012</v>
      </c>
      <c r="F40" s="25">
        <f t="shared" si="28"/>
        <v>42628.3</v>
      </c>
      <c r="G40" s="25">
        <f t="shared" si="0"/>
        <v>40528.74549999999</v>
      </c>
      <c r="H40" s="25">
        <f t="shared" si="1"/>
        <v>95.07474025471339</v>
      </c>
      <c r="I40" s="25">
        <f t="shared" si="2"/>
        <v>45.290750924449362</v>
      </c>
      <c r="J40" s="25">
        <f t="shared" si="3"/>
        <v>28278.5</v>
      </c>
      <c r="K40" s="25">
        <f t="shared" si="4"/>
        <v>10186.5</v>
      </c>
      <c r="L40" s="25">
        <f t="shared" si="5"/>
        <v>8986.9454999999998</v>
      </c>
      <c r="M40" s="25">
        <f t="shared" si="6"/>
        <v>88.224075982918578</v>
      </c>
      <c r="N40" s="25">
        <f t="shared" si="7"/>
        <v>31.780135084958538</v>
      </c>
      <c r="O40" s="25">
        <f t="shared" si="8"/>
        <v>13018</v>
      </c>
      <c r="P40" s="25">
        <f t="shared" si="9"/>
        <v>4100</v>
      </c>
      <c r="Q40" s="25">
        <f t="shared" si="10"/>
        <v>5740.7044999999998</v>
      </c>
      <c r="R40" s="25">
        <f t="shared" si="11"/>
        <v>140.01718292682926</v>
      </c>
      <c r="S40" s="25">
        <f t="shared" si="12"/>
        <v>44.098206329697341</v>
      </c>
      <c r="T40" s="25">
        <v>3745</v>
      </c>
      <c r="U40" s="25">
        <v>1099.0999999999999</v>
      </c>
      <c r="V40" s="25">
        <v>1794.6495</v>
      </c>
      <c r="W40" s="25">
        <f t="shared" si="29"/>
        <v>163.28355017741788</v>
      </c>
      <c r="X40" s="25">
        <f t="shared" si="30"/>
        <v>47.921214953271033</v>
      </c>
      <c r="Y40" s="25">
        <v>1730</v>
      </c>
      <c r="Z40" s="25">
        <v>450</v>
      </c>
      <c r="AA40" s="25">
        <v>570.28399999999999</v>
      </c>
      <c r="AB40" s="25">
        <f t="shared" si="13"/>
        <v>126.72977777777778</v>
      </c>
      <c r="AC40" s="25">
        <f t="shared" si="14"/>
        <v>32.964393063583813</v>
      </c>
      <c r="AD40" s="25">
        <v>9273</v>
      </c>
      <c r="AE40" s="25">
        <v>3000.9</v>
      </c>
      <c r="AF40" s="25">
        <v>3946.0549999999998</v>
      </c>
      <c r="AG40" s="25">
        <f t="shared" si="31"/>
        <v>131.49571795128128</v>
      </c>
      <c r="AH40" s="25">
        <f t="shared" si="32"/>
        <v>42.554243502642073</v>
      </c>
      <c r="AI40" s="25">
        <v>480</v>
      </c>
      <c r="AJ40" s="25">
        <v>145</v>
      </c>
      <c r="AK40" s="25">
        <v>218.4</v>
      </c>
      <c r="AL40" s="25">
        <f t="shared" si="15"/>
        <v>150.62068965517241</v>
      </c>
      <c r="AM40" s="25">
        <f t="shared" si="16"/>
        <v>45.5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61207.200000000004</v>
      </c>
      <c r="AZ40" s="25">
        <v>31541.8</v>
      </c>
      <c r="BA40" s="25">
        <v>31541.8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f t="shared" si="19"/>
        <v>2380.5</v>
      </c>
      <c r="BO40" s="25">
        <f t="shared" si="19"/>
        <v>690</v>
      </c>
      <c r="BP40" s="25">
        <f t="shared" si="33"/>
        <v>976.16200000000003</v>
      </c>
      <c r="BQ40" s="25">
        <f t="shared" si="20"/>
        <v>141.4727536231884</v>
      </c>
      <c r="BR40" s="25">
        <f t="shared" si="21"/>
        <v>41.006595253098091</v>
      </c>
      <c r="BS40" s="25">
        <v>2380.5</v>
      </c>
      <c r="BT40" s="25">
        <v>690</v>
      </c>
      <c r="BU40" s="25">
        <v>976.16200000000003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5">
        <v>10670</v>
      </c>
      <c r="CO40" s="25">
        <v>4801.5</v>
      </c>
      <c r="CP40" s="25">
        <v>1116.4580000000001</v>
      </c>
      <c r="CQ40" s="25">
        <v>2800</v>
      </c>
      <c r="CR40" s="25">
        <v>930</v>
      </c>
      <c r="CS40" s="25">
        <v>912.82600000000002</v>
      </c>
      <c r="CT40" s="25">
        <v>0</v>
      </c>
      <c r="CU40" s="25">
        <v>0</v>
      </c>
      <c r="CV40" s="25">
        <v>0</v>
      </c>
      <c r="CW40" s="25">
        <v>0</v>
      </c>
      <c r="CX40" s="25">
        <v>0</v>
      </c>
      <c r="CY40" s="2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364.93700000000001</v>
      </c>
      <c r="DF40" s="25">
        <v>0</v>
      </c>
      <c r="DG40" s="25">
        <f t="shared" si="22"/>
        <v>89485.700000000012</v>
      </c>
      <c r="DH40" s="25">
        <f t="shared" si="23"/>
        <v>41728.300000000003</v>
      </c>
      <c r="DI40" s="25">
        <f t="shared" si="24"/>
        <v>40528.74549999999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5">
        <v>0</v>
      </c>
      <c r="DS40" s="25">
        <v>0</v>
      </c>
      <c r="DT40" s="25">
        <v>0</v>
      </c>
      <c r="DU40" s="25">
        <v>0</v>
      </c>
      <c r="DV40" s="25">
        <v>0</v>
      </c>
      <c r="DW40" s="25">
        <v>900</v>
      </c>
      <c r="DX40" s="25">
        <v>0</v>
      </c>
      <c r="DY40" s="25">
        <v>2000</v>
      </c>
      <c r="DZ40" s="25">
        <f t="shared" si="34"/>
        <v>1000</v>
      </c>
      <c r="EA40" s="25">
        <v>2000</v>
      </c>
      <c r="EB40" s="25">
        <v>0</v>
      </c>
      <c r="EC40" s="25">
        <f t="shared" si="25"/>
        <v>2000</v>
      </c>
      <c r="ED40" s="25">
        <f t="shared" si="25"/>
        <v>1900</v>
      </c>
      <c r="EE40" s="25">
        <f t="shared" si="26"/>
        <v>2000</v>
      </c>
      <c r="EH40" s="26"/>
      <c r="EJ40" s="26"/>
      <c r="EK40" s="26"/>
      <c r="EM40" s="26"/>
    </row>
    <row r="41" spans="1:143" s="27" customFormat="1" ht="21.75" customHeight="1" x14ac:dyDescent="0.2">
      <c r="A41" s="16">
        <v>32</v>
      </c>
      <c r="B41" s="24" t="s">
        <v>76</v>
      </c>
      <c r="C41" s="25">
        <v>6132.5406999999996</v>
      </c>
      <c r="D41" s="25">
        <v>1454.4280000000001</v>
      </c>
      <c r="E41" s="25">
        <f t="shared" si="27"/>
        <v>27776.1</v>
      </c>
      <c r="F41" s="25">
        <f t="shared" si="28"/>
        <v>11203.375</v>
      </c>
      <c r="G41" s="25">
        <f t="shared" si="0"/>
        <v>11691.1571</v>
      </c>
      <c r="H41" s="25">
        <f t="shared" si="1"/>
        <v>104.35388532473473</v>
      </c>
      <c r="I41" s="25">
        <f t="shared" si="2"/>
        <v>42.090707838753467</v>
      </c>
      <c r="J41" s="25">
        <f t="shared" si="3"/>
        <v>17343.300000000003</v>
      </c>
      <c r="K41" s="25">
        <f t="shared" si="4"/>
        <v>5825.9750000000004</v>
      </c>
      <c r="L41" s="25">
        <f t="shared" si="5"/>
        <v>6313.7571000000007</v>
      </c>
      <c r="M41" s="25">
        <f t="shared" si="6"/>
        <v>108.37254021859002</v>
      </c>
      <c r="N41" s="25">
        <f t="shared" si="7"/>
        <v>36.404589092041306</v>
      </c>
      <c r="O41" s="25">
        <f t="shared" si="8"/>
        <v>8006.1</v>
      </c>
      <c r="P41" s="25">
        <f t="shared" si="9"/>
        <v>2799.9750000000004</v>
      </c>
      <c r="Q41" s="25">
        <f t="shared" si="10"/>
        <v>3878.8431</v>
      </c>
      <c r="R41" s="25">
        <f t="shared" si="11"/>
        <v>138.53134760131783</v>
      </c>
      <c r="S41" s="25">
        <f t="shared" si="12"/>
        <v>48.448596695020044</v>
      </c>
      <c r="T41" s="25">
        <v>2849.5</v>
      </c>
      <c r="U41" s="25">
        <v>1282.2750000000001</v>
      </c>
      <c r="V41" s="25">
        <v>42.351100000000002</v>
      </c>
      <c r="W41" s="25">
        <f t="shared" si="29"/>
        <v>3.3028094597492736</v>
      </c>
      <c r="X41" s="25">
        <f t="shared" si="30"/>
        <v>1.4862642568871733</v>
      </c>
      <c r="Y41" s="25">
        <v>5032.6000000000004</v>
      </c>
      <c r="Z41" s="25">
        <v>1300</v>
      </c>
      <c r="AA41" s="25">
        <v>868.17600000000004</v>
      </c>
      <c r="AB41" s="25">
        <f t="shared" si="13"/>
        <v>66.782769230769233</v>
      </c>
      <c r="AC41" s="25">
        <f t="shared" si="14"/>
        <v>17.251043198346778</v>
      </c>
      <c r="AD41" s="25">
        <v>5156.6000000000004</v>
      </c>
      <c r="AE41" s="25">
        <v>1517.7</v>
      </c>
      <c r="AF41" s="25">
        <v>3836.4920000000002</v>
      </c>
      <c r="AG41" s="25">
        <f t="shared" si="31"/>
        <v>252.78329050536996</v>
      </c>
      <c r="AH41" s="25">
        <f t="shared" si="32"/>
        <v>74.399643175735946</v>
      </c>
      <c r="AI41" s="25">
        <v>698</v>
      </c>
      <c r="AJ41" s="25">
        <v>211</v>
      </c>
      <c r="AK41" s="25">
        <v>252</v>
      </c>
      <c r="AL41" s="25">
        <f t="shared" si="15"/>
        <v>119.43127962085308</v>
      </c>
      <c r="AM41" s="25">
        <f t="shared" si="16"/>
        <v>36.103151862464181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10432.799999999999</v>
      </c>
      <c r="AZ41" s="25">
        <v>5377.4</v>
      </c>
      <c r="BA41" s="25">
        <v>5377.4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f t="shared" si="19"/>
        <v>1106.5999999999999</v>
      </c>
      <c r="BO41" s="25">
        <f t="shared" si="19"/>
        <v>390</v>
      </c>
      <c r="BP41" s="25">
        <f t="shared" si="33"/>
        <v>505</v>
      </c>
      <c r="BQ41" s="25">
        <f t="shared" si="20"/>
        <v>129.4871794871795</v>
      </c>
      <c r="BR41" s="25">
        <f t="shared" si="21"/>
        <v>45.635279233688777</v>
      </c>
      <c r="BS41" s="25">
        <v>1106.5999999999999</v>
      </c>
      <c r="BT41" s="25">
        <v>390</v>
      </c>
      <c r="BU41" s="25">
        <v>505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5">
        <v>2200</v>
      </c>
      <c r="CO41" s="25">
        <v>990.00000000000011</v>
      </c>
      <c r="CP41" s="25">
        <v>311.7</v>
      </c>
      <c r="CQ41" s="25">
        <v>700</v>
      </c>
      <c r="CR41" s="25">
        <v>340</v>
      </c>
      <c r="CS41" s="25">
        <v>311.7</v>
      </c>
      <c r="CT41" s="25">
        <v>0</v>
      </c>
      <c r="CU41" s="25">
        <v>0</v>
      </c>
      <c r="CV41" s="25">
        <v>0</v>
      </c>
      <c r="CW41" s="25">
        <v>0</v>
      </c>
      <c r="CX41" s="25">
        <v>0</v>
      </c>
      <c r="CY41" s="25">
        <v>0</v>
      </c>
      <c r="CZ41" s="25">
        <v>0</v>
      </c>
      <c r="DA41" s="25">
        <v>0</v>
      </c>
      <c r="DB41" s="25">
        <v>0</v>
      </c>
      <c r="DC41" s="25">
        <v>300</v>
      </c>
      <c r="DD41" s="25">
        <v>135</v>
      </c>
      <c r="DE41" s="25">
        <v>498.03800000000001</v>
      </c>
      <c r="DF41" s="25">
        <v>0</v>
      </c>
      <c r="DG41" s="25">
        <f t="shared" si="22"/>
        <v>27776.1</v>
      </c>
      <c r="DH41" s="25">
        <f t="shared" si="23"/>
        <v>11203.375</v>
      </c>
      <c r="DI41" s="25">
        <f t="shared" si="24"/>
        <v>11691.1571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5">
        <v>0</v>
      </c>
      <c r="DS41" s="25">
        <v>0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f t="shared" si="34"/>
        <v>0</v>
      </c>
      <c r="EA41" s="25">
        <v>0</v>
      </c>
      <c r="EB41" s="25">
        <v>0</v>
      </c>
      <c r="EC41" s="25">
        <f t="shared" si="25"/>
        <v>0</v>
      </c>
      <c r="ED41" s="25">
        <f t="shared" si="25"/>
        <v>0</v>
      </c>
      <c r="EE41" s="25">
        <f t="shared" si="26"/>
        <v>0</v>
      </c>
      <c r="EH41" s="26"/>
      <c r="EJ41" s="26"/>
      <c r="EK41" s="26"/>
      <c r="EM41" s="26"/>
    </row>
    <row r="42" spans="1:143" s="27" customFormat="1" ht="21.75" customHeight="1" x14ac:dyDescent="0.2">
      <c r="A42" s="16">
        <v>33</v>
      </c>
      <c r="B42" s="24" t="s">
        <v>77</v>
      </c>
      <c r="C42" s="25">
        <v>5103.1791999999996</v>
      </c>
      <c r="D42" s="25">
        <v>35.665599999999998</v>
      </c>
      <c r="E42" s="25">
        <f t="shared" si="27"/>
        <v>16476.900000000001</v>
      </c>
      <c r="F42" s="25">
        <f t="shared" si="28"/>
        <v>8544.0649999999987</v>
      </c>
      <c r="G42" s="25">
        <f t="shared" ref="G42:G51" si="35">DI42+EE42-EA42</f>
        <v>8838.9952999999987</v>
      </c>
      <c r="H42" s="25">
        <f t="shared" si="1"/>
        <v>103.45187331791132</v>
      </c>
      <c r="I42" s="25">
        <f t="shared" si="2"/>
        <v>53.64477116447874</v>
      </c>
      <c r="J42" s="25">
        <f t="shared" si="3"/>
        <v>4349.7</v>
      </c>
      <c r="K42" s="25">
        <f t="shared" si="4"/>
        <v>2155.665</v>
      </c>
      <c r="L42" s="25">
        <f t="shared" si="5"/>
        <v>2450.5953</v>
      </c>
      <c r="M42" s="25">
        <f t="shared" si="6"/>
        <v>113.68163884462568</v>
      </c>
      <c r="N42" s="25">
        <f t="shared" si="7"/>
        <v>56.339409614456173</v>
      </c>
      <c r="O42" s="25">
        <f t="shared" si="8"/>
        <v>1770</v>
      </c>
      <c r="P42" s="25">
        <f t="shared" si="9"/>
        <v>885</v>
      </c>
      <c r="Q42" s="25">
        <f t="shared" si="10"/>
        <v>1078.1223</v>
      </c>
      <c r="R42" s="25">
        <f t="shared" si="11"/>
        <v>121.82172881355933</v>
      </c>
      <c r="S42" s="25">
        <f t="shared" si="12"/>
        <v>60.910864406779666</v>
      </c>
      <c r="T42" s="25">
        <v>270</v>
      </c>
      <c r="U42" s="25">
        <v>121.50000000000001</v>
      </c>
      <c r="V42" s="25">
        <v>86.172300000000007</v>
      </c>
      <c r="W42" s="25">
        <f t="shared" si="29"/>
        <v>70.923703703703694</v>
      </c>
      <c r="X42" s="25">
        <f t="shared" si="30"/>
        <v>31.91566666666667</v>
      </c>
      <c r="Y42" s="25">
        <v>1500</v>
      </c>
      <c r="Z42" s="25">
        <v>750</v>
      </c>
      <c r="AA42" s="25">
        <v>727.36599999999999</v>
      </c>
      <c r="AB42" s="25">
        <f t="shared" si="13"/>
        <v>96.982133333333337</v>
      </c>
      <c r="AC42" s="25">
        <f t="shared" si="14"/>
        <v>48.491066666666669</v>
      </c>
      <c r="AD42" s="25">
        <v>1500</v>
      </c>
      <c r="AE42" s="25">
        <v>763.5</v>
      </c>
      <c r="AF42" s="25">
        <v>991.95</v>
      </c>
      <c r="AG42" s="25">
        <f t="shared" si="31"/>
        <v>129.92141453831042</v>
      </c>
      <c r="AH42" s="25">
        <f t="shared" si="32"/>
        <v>66.13</v>
      </c>
      <c r="AI42" s="25">
        <v>300</v>
      </c>
      <c r="AJ42" s="25">
        <v>150</v>
      </c>
      <c r="AK42" s="25">
        <v>165</v>
      </c>
      <c r="AL42" s="25">
        <f t="shared" si="15"/>
        <v>110.00000000000001</v>
      </c>
      <c r="AM42" s="25">
        <f t="shared" si="16"/>
        <v>55.000000000000007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12127.2</v>
      </c>
      <c r="AZ42" s="25">
        <v>6388.4</v>
      </c>
      <c r="BA42" s="25">
        <v>6388.4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f t="shared" ref="BN42:BO51" si="36">BS42+BV42+BY42+CB42</f>
        <v>400</v>
      </c>
      <c r="BO42" s="25">
        <f t="shared" si="36"/>
        <v>199.8</v>
      </c>
      <c r="BP42" s="25">
        <f t="shared" ref="BP42:BP51" si="37">BU42+BX42+CA42+CD42</f>
        <v>383.6</v>
      </c>
      <c r="BQ42" s="25">
        <f t="shared" si="20"/>
        <v>191.99199199199199</v>
      </c>
      <c r="BR42" s="25">
        <f t="shared" si="21"/>
        <v>95.9</v>
      </c>
      <c r="BS42" s="25">
        <v>400</v>
      </c>
      <c r="BT42" s="25">
        <v>199.8</v>
      </c>
      <c r="BU42" s="25">
        <v>383.6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5">
        <v>300</v>
      </c>
      <c r="CO42" s="25">
        <v>135</v>
      </c>
      <c r="CP42" s="25">
        <v>96.471000000000004</v>
      </c>
      <c r="CQ42" s="25">
        <v>300</v>
      </c>
      <c r="CR42" s="25">
        <v>150</v>
      </c>
      <c r="CS42" s="25">
        <v>96.471000000000004</v>
      </c>
      <c r="CT42" s="25">
        <v>0</v>
      </c>
      <c r="CU42" s="25">
        <v>0</v>
      </c>
      <c r="CV42" s="25">
        <v>0</v>
      </c>
      <c r="CW42" s="25">
        <v>0</v>
      </c>
      <c r="CX42" s="25">
        <v>0</v>
      </c>
      <c r="CY42" s="25">
        <v>0</v>
      </c>
      <c r="CZ42" s="25">
        <v>0</v>
      </c>
      <c r="DA42" s="25">
        <v>0</v>
      </c>
      <c r="DB42" s="25">
        <v>0</v>
      </c>
      <c r="DC42" s="25">
        <v>79.7</v>
      </c>
      <c r="DD42" s="25">
        <v>35.865000000000002</v>
      </c>
      <c r="DE42" s="25">
        <v>3.5999999999999997E-2</v>
      </c>
      <c r="DF42" s="25">
        <v>0</v>
      </c>
      <c r="DG42" s="25">
        <f t="shared" si="22"/>
        <v>16476.900000000001</v>
      </c>
      <c r="DH42" s="25">
        <f t="shared" si="23"/>
        <v>8544.0649999999987</v>
      </c>
      <c r="DI42" s="25">
        <f t="shared" si="24"/>
        <v>8838.9952999999987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5">
        <v>0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f t="shared" si="34"/>
        <v>0</v>
      </c>
      <c r="EA42" s="25">
        <v>0</v>
      </c>
      <c r="EB42" s="25">
        <v>0</v>
      </c>
      <c r="EC42" s="25">
        <f t="shared" ref="EC42:ED51" si="38">DJ42+DM42+DP42+DS42+DV42+DY42</f>
        <v>0</v>
      </c>
      <c r="ED42" s="25">
        <f t="shared" si="38"/>
        <v>0</v>
      </c>
      <c r="EE42" s="25">
        <f t="shared" si="26"/>
        <v>0</v>
      </c>
      <c r="EH42" s="26"/>
      <c r="EJ42" s="26"/>
      <c r="EK42" s="26"/>
      <c r="EM42" s="26"/>
    </row>
    <row r="43" spans="1:143" s="27" customFormat="1" ht="21.75" customHeight="1" x14ac:dyDescent="0.2">
      <c r="A43" s="16">
        <v>34</v>
      </c>
      <c r="B43" s="24" t="s">
        <v>78</v>
      </c>
      <c r="C43" s="25">
        <v>2523.4708000000001</v>
      </c>
      <c r="D43" s="25">
        <v>5224.9247999999998</v>
      </c>
      <c r="E43" s="25">
        <f t="shared" si="27"/>
        <v>79997.5</v>
      </c>
      <c r="F43" s="25">
        <f t="shared" si="28"/>
        <v>39193.800000000003</v>
      </c>
      <c r="G43" s="25">
        <f t="shared" si="35"/>
        <v>31760.801899999999</v>
      </c>
      <c r="H43" s="25">
        <f t="shared" si="1"/>
        <v>81.035270629538331</v>
      </c>
      <c r="I43" s="25">
        <f t="shared" si="2"/>
        <v>39.702243070095939</v>
      </c>
      <c r="J43" s="25">
        <f t="shared" si="3"/>
        <v>33280.300000000003</v>
      </c>
      <c r="K43" s="25">
        <f t="shared" si="4"/>
        <v>14596.1</v>
      </c>
      <c r="L43" s="25">
        <f t="shared" si="5"/>
        <v>7163.1019000000006</v>
      </c>
      <c r="M43" s="25">
        <f t="shared" si="6"/>
        <v>49.075450976630748</v>
      </c>
      <c r="N43" s="25">
        <f t="shared" si="7"/>
        <v>21.523549667521024</v>
      </c>
      <c r="O43" s="25">
        <f t="shared" si="8"/>
        <v>5160</v>
      </c>
      <c r="P43" s="25">
        <f t="shared" si="9"/>
        <v>2360</v>
      </c>
      <c r="Q43" s="25">
        <f t="shared" si="10"/>
        <v>3163.4379000000004</v>
      </c>
      <c r="R43" s="25">
        <f t="shared" si="11"/>
        <v>134.04397881355933</v>
      </c>
      <c r="S43" s="25">
        <f t="shared" si="12"/>
        <v>61.306936046511638</v>
      </c>
      <c r="T43" s="25">
        <v>360</v>
      </c>
      <c r="U43" s="25">
        <v>162</v>
      </c>
      <c r="V43" s="25">
        <v>84.445899999999995</v>
      </c>
      <c r="W43" s="25">
        <f t="shared" si="29"/>
        <v>52.127098765432102</v>
      </c>
      <c r="X43" s="25">
        <f t="shared" si="30"/>
        <v>23.457194444444443</v>
      </c>
      <c r="Y43" s="25">
        <v>4212</v>
      </c>
      <c r="Z43" s="25">
        <v>1450</v>
      </c>
      <c r="AA43" s="25">
        <v>1410.154</v>
      </c>
      <c r="AB43" s="25">
        <f t="shared" si="13"/>
        <v>97.25200000000001</v>
      </c>
      <c r="AC43" s="25">
        <f t="shared" si="14"/>
        <v>33.479439696106361</v>
      </c>
      <c r="AD43" s="25">
        <v>4800</v>
      </c>
      <c r="AE43" s="25">
        <v>2198</v>
      </c>
      <c r="AF43" s="25">
        <v>3078.9920000000002</v>
      </c>
      <c r="AG43" s="25">
        <f t="shared" si="31"/>
        <v>140.0815286624204</v>
      </c>
      <c r="AH43" s="25">
        <f t="shared" si="32"/>
        <v>64.145666666666671</v>
      </c>
      <c r="AI43" s="25">
        <v>484.4</v>
      </c>
      <c r="AJ43" s="25">
        <v>230</v>
      </c>
      <c r="AK43" s="25">
        <v>211.8</v>
      </c>
      <c r="AL43" s="25">
        <f t="shared" si="15"/>
        <v>92.08695652173914</v>
      </c>
      <c r="AM43" s="25">
        <f t="shared" si="16"/>
        <v>43.72419488026425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46717.2</v>
      </c>
      <c r="AZ43" s="25">
        <v>24597.7</v>
      </c>
      <c r="BA43" s="25">
        <v>24597.7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f t="shared" si="36"/>
        <v>165.9</v>
      </c>
      <c r="BO43" s="25">
        <f t="shared" si="36"/>
        <v>90</v>
      </c>
      <c r="BP43" s="25">
        <f t="shared" si="37"/>
        <v>20</v>
      </c>
      <c r="BQ43" s="25">
        <f t="shared" si="20"/>
        <v>22.222222222222221</v>
      </c>
      <c r="BR43" s="25">
        <f t="shared" si="21"/>
        <v>12.055455093429776</v>
      </c>
      <c r="BS43" s="25">
        <v>165.9</v>
      </c>
      <c r="BT43" s="25">
        <v>90</v>
      </c>
      <c r="BU43" s="25">
        <v>20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5">
        <v>9000</v>
      </c>
      <c r="CO43" s="25">
        <v>4050.0000000000005</v>
      </c>
      <c r="CP43" s="25">
        <v>1456.193</v>
      </c>
      <c r="CQ43" s="25">
        <v>3800</v>
      </c>
      <c r="CR43" s="25">
        <v>1730</v>
      </c>
      <c r="CS43" s="25">
        <v>1456.193</v>
      </c>
      <c r="CT43" s="25">
        <v>13000</v>
      </c>
      <c r="CU43" s="25">
        <v>5850</v>
      </c>
      <c r="CV43" s="25">
        <v>726.51700000000005</v>
      </c>
      <c r="CW43" s="25">
        <v>0</v>
      </c>
      <c r="CX43" s="25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1258</v>
      </c>
      <c r="DD43" s="25">
        <v>566.1</v>
      </c>
      <c r="DE43" s="25">
        <v>175</v>
      </c>
      <c r="DF43" s="25">
        <v>0</v>
      </c>
      <c r="DG43" s="25">
        <f t="shared" si="22"/>
        <v>79997.5</v>
      </c>
      <c r="DH43" s="25">
        <f t="shared" si="23"/>
        <v>39193.800000000003</v>
      </c>
      <c r="DI43" s="25">
        <f t="shared" si="24"/>
        <v>31760.801899999999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5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f t="shared" si="34"/>
        <v>0</v>
      </c>
      <c r="EA43" s="25">
        <v>0</v>
      </c>
      <c r="EB43" s="25">
        <v>0</v>
      </c>
      <c r="EC43" s="25">
        <f t="shared" si="38"/>
        <v>0</v>
      </c>
      <c r="ED43" s="25">
        <f t="shared" si="38"/>
        <v>0</v>
      </c>
      <c r="EE43" s="25">
        <f t="shared" si="26"/>
        <v>0</v>
      </c>
      <c r="EH43" s="26"/>
      <c r="EJ43" s="26"/>
      <c r="EK43" s="26"/>
      <c r="EM43" s="26"/>
    </row>
    <row r="44" spans="1:143" s="27" customFormat="1" ht="21.75" customHeight="1" x14ac:dyDescent="0.2">
      <c r="A44" s="16">
        <v>35</v>
      </c>
      <c r="B44" s="28" t="s">
        <v>79</v>
      </c>
      <c r="C44" s="25">
        <v>8340.9451000000008</v>
      </c>
      <c r="D44" s="25">
        <v>9285.3011999999999</v>
      </c>
      <c r="E44" s="25">
        <f t="shared" si="27"/>
        <v>34252.400000000001</v>
      </c>
      <c r="F44" s="25">
        <f t="shared" si="28"/>
        <v>17038</v>
      </c>
      <c r="G44" s="25">
        <f t="shared" si="35"/>
        <v>15650.438099999999</v>
      </c>
      <c r="H44" s="25">
        <f t="shared" si="1"/>
        <v>91.856075243573187</v>
      </c>
      <c r="I44" s="25">
        <f t="shared" si="2"/>
        <v>45.691508040312499</v>
      </c>
      <c r="J44" s="25">
        <f t="shared" si="3"/>
        <v>9926</v>
      </c>
      <c r="K44" s="25">
        <f t="shared" si="4"/>
        <v>4875</v>
      </c>
      <c r="L44" s="25">
        <f t="shared" si="5"/>
        <v>3487.4380999999994</v>
      </c>
      <c r="M44" s="25">
        <f t="shared" si="6"/>
        <v>71.537191794871774</v>
      </c>
      <c r="N44" s="25">
        <f t="shared" si="7"/>
        <v>35.134375377795685</v>
      </c>
      <c r="O44" s="25">
        <f t="shared" si="8"/>
        <v>4166</v>
      </c>
      <c r="P44" s="25">
        <f t="shared" si="9"/>
        <v>2100</v>
      </c>
      <c r="Q44" s="25">
        <f t="shared" si="10"/>
        <v>1534.4970999999998</v>
      </c>
      <c r="R44" s="25">
        <f t="shared" si="11"/>
        <v>73.07129047619047</v>
      </c>
      <c r="S44" s="25">
        <f t="shared" si="12"/>
        <v>36.833823811809886</v>
      </c>
      <c r="T44" s="25">
        <v>66</v>
      </c>
      <c r="U44" s="25">
        <v>29.700000000000003</v>
      </c>
      <c r="V44" s="25">
        <v>43.292099999999998</v>
      </c>
      <c r="W44" s="25">
        <f t="shared" si="29"/>
        <v>145.76464646464643</v>
      </c>
      <c r="X44" s="25">
        <f t="shared" si="30"/>
        <v>65.594090909090909</v>
      </c>
      <c r="Y44" s="25">
        <v>3100</v>
      </c>
      <c r="Z44" s="25">
        <v>1560</v>
      </c>
      <c r="AA44" s="25">
        <v>1217.1679999999999</v>
      </c>
      <c r="AB44" s="25">
        <f t="shared" si="13"/>
        <v>78.023589743589739</v>
      </c>
      <c r="AC44" s="25">
        <f t="shared" si="14"/>
        <v>39.263483870967733</v>
      </c>
      <c r="AD44" s="25">
        <v>4100</v>
      </c>
      <c r="AE44" s="25">
        <v>2070.3000000000002</v>
      </c>
      <c r="AF44" s="25">
        <v>1491.2049999999999</v>
      </c>
      <c r="AG44" s="25">
        <f t="shared" si="31"/>
        <v>72.02844998309422</v>
      </c>
      <c r="AH44" s="25">
        <f t="shared" si="32"/>
        <v>36.370853658536582</v>
      </c>
      <c r="AI44" s="25">
        <v>350</v>
      </c>
      <c r="AJ44" s="25">
        <v>150</v>
      </c>
      <c r="AK44" s="25">
        <v>157.5</v>
      </c>
      <c r="AL44" s="25">
        <f t="shared" si="15"/>
        <v>105</v>
      </c>
      <c r="AM44" s="25">
        <f t="shared" si="16"/>
        <v>45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24326.400000000001</v>
      </c>
      <c r="AZ44" s="25">
        <v>12163</v>
      </c>
      <c r="BA44" s="25">
        <v>12163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f t="shared" si="36"/>
        <v>510</v>
      </c>
      <c r="BO44" s="25">
        <f t="shared" si="36"/>
        <v>255</v>
      </c>
      <c r="BP44" s="25">
        <f t="shared" si="37"/>
        <v>6</v>
      </c>
      <c r="BQ44" s="25">
        <f t="shared" si="20"/>
        <v>2.3529411764705883</v>
      </c>
      <c r="BR44" s="25">
        <f t="shared" si="21"/>
        <v>1.1764705882352942</v>
      </c>
      <c r="BS44" s="25">
        <v>510</v>
      </c>
      <c r="BT44" s="25">
        <v>255</v>
      </c>
      <c r="BU44" s="25">
        <v>6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25">
        <v>1600</v>
      </c>
      <c r="CO44" s="25">
        <v>720.00000000000011</v>
      </c>
      <c r="CP44" s="25">
        <v>505.38299999999998</v>
      </c>
      <c r="CQ44" s="25">
        <v>1300</v>
      </c>
      <c r="CR44" s="25">
        <v>550</v>
      </c>
      <c r="CS44" s="25">
        <v>254.273</v>
      </c>
      <c r="CT44" s="25">
        <v>0</v>
      </c>
      <c r="CU44" s="25">
        <v>0</v>
      </c>
      <c r="CV44" s="25">
        <v>0</v>
      </c>
      <c r="CW44" s="25">
        <v>0</v>
      </c>
      <c r="CX44" s="25">
        <v>0</v>
      </c>
      <c r="CY44" s="25">
        <v>0</v>
      </c>
      <c r="CZ44" s="25">
        <v>0</v>
      </c>
      <c r="DA44" s="25">
        <v>0</v>
      </c>
      <c r="DB44" s="25">
        <v>0</v>
      </c>
      <c r="DC44" s="25">
        <v>200</v>
      </c>
      <c r="DD44" s="25">
        <v>90.000000000000014</v>
      </c>
      <c r="DE44" s="25">
        <v>66.89</v>
      </c>
      <c r="DF44" s="25">
        <v>0</v>
      </c>
      <c r="DG44" s="25">
        <f t="shared" si="22"/>
        <v>34252.400000000001</v>
      </c>
      <c r="DH44" s="25">
        <f t="shared" si="23"/>
        <v>17038</v>
      </c>
      <c r="DI44" s="25">
        <f t="shared" si="24"/>
        <v>15650.438099999999</v>
      </c>
      <c r="DJ44" s="25">
        <v>0</v>
      </c>
      <c r="DK44" s="25">
        <v>0</v>
      </c>
      <c r="DL44" s="25">
        <v>0</v>
      </c>
      <c r="DM44" s="25">
        <v>0</v>
      </c>
      <c r="DN44" s="25">
        <v>0</v>
      </c>
      <c r="DO44" s="25">
        <v>0</v>
      </c>
      <c r="DP44" s="25">
        <v>0</v>
      </c>
      <c r="DQ44" s="25">
        <v>0</v>
      </c>
      <c r="DR44" s="25">
        <v>0</v>
      </c>
      <c r="DS44" s="25">
        <v>0</v>
      </c>
      <c r="DT44" s="25">
        <v>0</v>
      </c>
      <c r="DU44" s="25">
        <v>0</v>
      </c>
      <c r="DV44" s="25">
        <v>0</v>
      </c>
      <c r="DW44" s="25">
        <v>0</v>
      </c>
      <c r="DX44" s="25">
        <v>0</v>
      </c>
      <c r="DY44" s="25">
        <v>0</v>
      </c>
      <c r="DZ44" s="25">
        <f t="shared" si="34"/>
        <v>0</v>
      </c>
      <c r="EA44" s="25">
        <v>0</v>
      </c>
      <c r="EB44" s="25">
        <v>0</v>
      </c>
      <c r="EC44" s="25">
        <f t="shared" si="38"/>
        <v>0</v>
      </c>
      <c r="ED44" s="25">
        <f t="shared" si="38"/>
        <v>0</v>
      </c>
      <c r="EE44" s="25">
        <f t="shared" si="26"/>
        <v>0</v>
      </c>
      <c r="EH44" s="26"/>
      <c r="EJ44" s="26"/>
      <c r="EK44" s="26"/>
      <c r="EM44" s="26"/>
    </row>
    <row r="45" spans="1:143" s="27" customFormat="1" ht="21.75" customHeight="1" x14ac:dyDescent="0.2">
      <c r="A45" s="16">
        <v>36</v>
      </c>
      <c r="B45" s="24" t="s">
        <v>80</v>
      </c>
      <c r="C45" s="25">
        <v>25722.728299999999</v>
      </c>
      <c r="D45" s="25">
        <v>14684.5682</v>
      </c>
      <c r="E45" s="25">
        <f t="shared" si="27"/>
        <v>219387.4</v>
      </c>
      <c r="F45" s="25">
        <f t="shared" si="28"/>
        <v>97359.599999999991</v>
      </c>
      <c r="G45" s="25">
        <f t="shared" si="35"/>
        <v>87272.793799999999</v>
      </c>
      <c r="H45" s="25">
        <f t="shared" si="1"/>
        <v>89.639638823495588</v>
      </c>
      <c r="I45" s="25">
        <f t="shared" si="2"/>
        <v>39.780221562405131</v>
      </c>
      <c r="J45" s="25">
        <f t="shared" si="3"/>
        <v>126345.4</v>
      </c>
      <c r="K45" s="25">
        <f t="shared" si="4"/>
        <v>47003</v>
      </c>
      <c r="L45" s="25">
        <f t="shared" si="5"/>
        <v>36916.193800000001</v>
      </c>
      <c r="M45" s="25">
        <f t="shared" si="6"/>
        <v>78.540079994893944</v>
      </c>
      <c r="N45" s="25">
        <f t="shared" si="7"/>
        <v>29.218470795137776</v>
      </c>
      <c r="O45" s="25">
        <f t="shared" si="8"/>
        <v>46855.4</v>
      </c>
      <c r="P45" s="25">
        <f t="shared" si="9"/>
        <v>15000</v>
      </c>
      <c r="Q45" s="25">
        <f t="shared" si="10"/>
        <v>14942.647800000001</v>
      </c>
      <c r="R45" s="25">
        <f t="shared" si="11"/>
        <v>99.617652000000007</v>
      </c>
      <c r="S45" s="25">
        <f t="shared" si="12"/>
        <v>31.890983323160192</v>
      </c>
      <c r="T45" s="25">
        <v>15155.6</v>
      </c>
      <c r="U45" s="25">
        <v>4735.1000000000004</v>
      </c>
      <c r="V45" s="25">
        <v>3900.6347999999998</v>
      </c>
      <c r="W45" s="25">
        <f t="shared" si="29"/>
        <v>82.377031108107531</v>
      </c>
      <c r="X45" s="25">
        <f t="shared" si="30"/>
        <v>25.737250917152732</v>
      </c>
      <c r="Y45" s="25">
        <v>18150</v>
      </c>
      <c r="Z45" s="25">
        <v>6000</v>
      </c>
      <c r="AA45" s="25">
        <v>4193.9269999999997</v>
      </c>
      <c r="AB45" s="25">
        <f t="shared" si="13"/>
        <v>69.898783333333327</v>
      </c>
      <c r="AC45" s="25">
        <f t="shared" si="14"/>
        <v>23.107035812672176</v>
      </c>
      <c r="AD45" s="25">
        <v>31699.8</v>
      </c>
      <c r="AE45" s="25">
        <v>10264.9</v>
      </c>
      <c r="AF45" s="25">
        <v>11042.013000000001</v>
      </c>
      <c r="AG45" s="25">
        <f t="shared" si="31"/>
        <v>107.57058519810228</v>
      </c>
      <c r="AH45" s="25">
        <f t="shared" si="32"/>
        <v>34.83306834743437</v>
      </c>
      <c r="AI45" s="25">
        <v>5500</v>
      </c>
      <c r="AJ45" s="25">
        <v>2500</v>
      </c>
      <c r="AK45" s="25">
        <v>2007.1</v>
      </c>
      <c r="AL45" s="25">
        <f t="shared" si="15"/>
        <v>80.284000000000006</v>
      </c>
      <c r="AM45" s="25">
        <f t="shared" si="16"/>
        <v>36.492727272727272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93042</v>
      </c>
      <c r="AZ45" s="25">
        <v>46520.9</v>
      </c>
      <c r="BA45" s="25">
        <v>46520.9</v>
      </c>
      <c r="BB45" s="25">
        <v>0</v>
      </c>
      <c r="BC45" s="25">
        <v>0</v>
      </c>
      <c r="BD45" s="25">
        <v>0</v>
      </c>
      <c r="BE45" s="25">
        <v>0</v>
      </c>
      <c r="BF45" s="25">
        <v>3835.7</v>
      </c>
      <c r="BG45" s="25">
        <v>3835.7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f t="shared" si="36"/>
        <v>16500</v>
      </c>
      <c r="BO45" s="25">
        <f t="shared" si="36"/>
        <v>5800</v>
      </c>
      <c r="BP45" s="25">
        <f t="shared" si="37"/>
        <v>5894.1009999999997</v>
      </c>
      <c r="BQ45" s="25">
        <f t="shared" si="20"/>
        <v>101.62243103448276</v>
      </c>
      <c r="BR45" s="25">
        <f t="shared" si="21"/>
        <v>35.72182424242424</v>
      </c>
      <c r="BS45" s="25">
        <v>15000</v>
      </c>
      <c r="BT45" s="25">
        <v>5125</v>
      </c>
      <c r="BU45" s="25">
        <v>5729.701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1500</v>
      </c>
      <c r="CC45" s="25">
        <v>675</v>
      </c>
      <c r="CD45" s="25">
        <v>164.4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5">
        <v>38000</v>
      </c>
      <c r="CO45" s="25">
        <v>17100</v>
      </c>
      <c r="CP45" s="25">
        <v>9255.0679999999993</v>
      </c>
      <c r="CQ45" s="25">
        <v>11000</v>
      </c>
      <c r="CR45" s="25">
        <v>4500</v>
      </c>
      <c r="CS45" s="25">
        <v>3097.6779999999999</v>
      </c>
      <c r="CT45" s="25">
        <v>0</v>
      </c>
      <c r="CU45" s="25">
        <v>0</v>
      </c>
      <c r="CV45" s="25">
        <v>0</v>
      </c>
      <c r="CW45" s="25">
        <v>0</v>
      </c>
      <c r="CX45" s="25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1340</v>
      </c>
      <c r="DD45" s="25">
        <v>603.00000000000011</v>
      </c>
      <c r="DE45" s="25">
        <v>623.35</v>
      </c>
      <c r="DF45" s="25">
        <v>0</v>
      </c>
      <c r="DG45" s="25">
        <f t="shared" si="22"/>
        <v>219387.4</v>
      </c>
      <c r="DH45" s="25">
        <f t="shared" si="23"/>
        <v>97359.599999999991</v>
      </c>
      <c r="DI45" s="25">
        <f t="shared" si="24"/>
        <v>87272.793799999999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5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f t="shared" si="34"/>
        <v>0</v>
      </c>
      <c r="EA45" s="25">
        <v>0</v>
      </c>
      <c r="EB45" s="25">
        <v>0</v>
      </c>
      <c r="EC45" s="25">
        <f t="shared" si="38"/>
        <v>0</v>
      </c>
      <c r="ED45" s="25">
        <f t="shared" si="38"/>
        <v>0</v>
      </c>
      <c r="EE45" s="25">
        <f t="shared" si="26"/>
        <v>0</v>
      </c>
      <c r="EH45" s="26"/>
      <c r="EJ45" s="26"/>
      <c r="EK45" s="26"/>
      <c r="EM45" s="26"/>
    </row>
    <row r="46" spans="1:143" s="27" customFormat="1" ht="21.75" customHeight="1" x14ac:dyDescent="0.2">
      <c r="A46" s="16">
        <v>37</v>
      </c>
      <c r="B46" s="24" t="s">
        <v>81</v>
      </c>
      <c r="C46" s="25">
        <v>11444.663</v>
      </c>
      <c r="D46" s="25">
        <v>2031.7370000000001</v>
      </c>
      <c r="E46" s="25">
        <f t="shared" si="27"/>
        <v>66368.899999999994</v>
      </c>
      <c r="F46" s="25">
        <f t="shared" si="28"/>
        <v>30407.025000000001</v>
      </c>
      <c r="G46" s="25">
        <f t="shared" si="35"/>
        <v>25986.494399999996</v>
      </c>
      <c r="H46" s="25">
        <f t="shared" si="1"/>
        <v>85.46214040998747</v>
      </c>
      <c r="I46" s="25">
        <f t="shared" si="2"/>
        <v>39.154625735849166</v>
      </c>
      <c r="J46" s="25">
        <f t="shared" si="3"/>
        <v>23258</v>
      </c>
      <c r="K46" s="25">
        <f t="shared" si="4"/>
        <v>8026</v>
      </c>
      <c r="L46" s="25">
        <f t="shared" si="5"/>
        <v>7387.4944000000005</v>
      </c>
      <c r="M46" s="25">
        <f t="shared" si="6"/>
        <v>92.044535260403691</v>
      </c>
      <c r="N46" s="25">
        <f t="shared" si="7"/>
        <v>31.763240175423512</v>
      </c>
      <c r="O46" s="25">
        <f t="shared" si="8"/>
        <v>9600</v>
      </c>
      <c r="P46" s="25">
        <f t="shared" si="9"/>
        <v>2800</v>
      </c>
      <c r="Q46" s="25">
        <f t="shared" si="10"/>
        <v>2853.5313999999998</v>
      </c>
      <c r="R46" s="25">
        <f t="shared" si="11"/>
        <v>101.9118357142857</v>
      </c>
      <c r="S46" s="25">
        <f t="shared" si="12"/>
        <v>29.724285416666664</v>
      </c>
      <c r="T46" s="25">
        <v>1900</v>
      </c>
      <c r="U46" s="25">
        <v>855.00000000000011</v>
      </c>
      <c r="V46" s="25">
        <v>681.41639999999995</v>
      </c>
      <c r="W46" s="25">
        <f t="shared" si="29"/>
        <v>79.697824561403493</v>
      </c>
      <c r="X46" s="25">
        <f t="shared" si="30"/>
        <v>35.864021052631578</v>
      </c>
      <c r="Y46" s="25">
        <v>2500</v>
      </c>
      <c r="Z46" s="25">
        <v>800</v>
      </c>
      <c r="AA46" s="25">
        <v>812.35</v>
      </c>
      <c r="AB46" s="25">
        <f t="shared" si="13"/>
        <v>101.54375</v>
      </c>
      <c r="AC46" s="25">
        <f t="shared" si="14"/>
        <v>32.494</v>
      </c>
      <c r="AD46" s="25">
        <v>7700</v>
      </c>
      <c r="AE46" s="25">
        <v>1945</v>
      </c>
      <c r="AF46" s="25">
        <v>2172.1149999999998</v>
      </c>
      <c r="AG46" s="25">
        <f t="shared" si="31"/>
        <v>111.67686375321335</v>
      </c>
      <c r="AH46" s="25">
        <f t="shared" si="32"/>
        <v>28.209285714285709</v>
      </c>
      <c r="AI46" s="25">
        <v>810</v>
      </c>
      <c r="AJ46" s="25">
        <v>354</v>
      </c>
      <c r="AK46" s="25">
        <v>384</v>
      </c>
      <c r="AL46" s="25">
        <f t="shared" si="15"/>
        <v>108.47457627118644</v>
      </c>
      <c r="AM46" s="25">
        <f t="shared" si="16"/>
        <v>47.407407407407412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34706.399999999994</v>
      </c>
      <c r="AZ46" s="25">
        <v>18599</v>
      </c>
      <c r="BA46" s="25">
        <v>18599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f t="shared" si="36"/>
        <v>2188</v>
      </c>
      <c r="BO46" s="25">
        <f t="shared" si="36"/>
        <v>400</v>
      </c>
      <c r="BP46" s="25">
        <f t="shared" si="37"/>
        <v>957.08299999999997</v>
      </c>
      <c r="BQ46" s="25">
        <f t="shared" si="20"/>
        <v>239.27074999999996</v>
      </c>
      <c r="BR46" s="25">
        <f t="shared" si="21"/>
        <v>43.742367458866546</v>
      </c>
      <c r="BS46" s="25">
        <v>1108</v>
      </c>
      <c r="BT46" s="25">
        <v>198.5</v>
      </c>
      <c r="BU46" s="25">
        <v>617.08299999999997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1080</v>
      </c>
      <c r="CC46" s="25">
        <v>201.5</v>
      </c>
      <c r="CD46" s="25">
        <v>340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5">
        <v>6860</v>
      </c>
      <c r="CO46" s="25">
        <v>3087</v>
      </c>
      <c r="CP46" s="25">
        <v>1417.96</v>
      </c>
      <c r="CQ46" s="25">
        <v>2800</v>
      </c>
      <c r="CR46" s="25">
        <v>1100</v>
      </c>
      <c r="CS46" s="25">
        <v>912.3</v>
      </c>
      <c r="CT46" s="25">
        <v>1000</v>
      </c>
      <c r="CU46" s="25">
        <v>450</v>
      </c>
      <c r="CV46" s="25">
        <v>621.47</v>
      </c>
      <c r="CW46" s="25">
        <v>100</v>
      </c>
      <c r="CX46" s="25">
        <v>45.000000000000007</v>
      </c>
      <c r="CY46" s="25">
        <v>326.10000000000002</v>
      </c>
      <c r="CZ46" s="25">
        <v>0</v>
      </c>
      <c r="DA46" s="25">
        <v>0</v>
      </c>
      <c r="DB46" s="25">
        <v>0</v>
      </c>
      <c r="DC46" s="25">
        <v>200</v>
      </c>
      <c r="DD46" s="25">
        <v>90.000000000000014</v>
      </c>
      <c r="DE46" s="25">
        <v>15</v>
      </c>
      <c r="DF46" s="25">
        <v>0</v>
      </c>
      <c r="DG46" s="25">
        <f t="shared" si="22"/>
        <v>57964.399999999994</v>
      </c>
      <c r="DH46" s="25">
        <f t="shared" si="23"/>
        <v>26625</v>
      </c>
      <c r="DI46" s="25">
        <f t="shared" si="24"/>
        <v>25986.494399999996</v>
      </c>
      <c r="DJ46" s="25">
        <v>0</v>
      </c>
      <c r="DK46" s="25">
        <v>0</v>
      </c>
      <c r="DL46" s="25">
        <v>0</v>
      </c>
      <c r="DM46" s="25">
        <v>8404.5</v>
      </c>
      <c r="DN46" s="25">
        <v>3782.0250000000001</v>
      </c>
      <c r="DO46" s="25">
        <v>0</v>
      </c>
      <c r="DP46" s="25">
        <v>0</v>
      </c>
      <c r="DQ46" s="25">
        <v>0</v>
      </c>
      <c r="DR46" s="25">
        <v>0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f t="shared" si="34"/>
        <v>0</v>
      </c>
      <c r="EA46" s="25">
        <v>0</v>
      </c>
      <c r="EB46" s="25">
        <v>0</v>
      </c>
      <c r="EC46" s="25">
        <f t="shared" si="38"/>
        <v>8404.5</v>
      </c>
      <c r="ED46" s="25">
        <f t="shared" si="38"/>
        <v>3782.0250000000001</v>
      </c>
      <c r="EE46" s="25">
        <f t="shared" si="26"/>
        <v>0</v>
      </c>
      <c r="EH46" s="26"/>
      <c r="EJ46" s="26"/>
      <c r="EK46" s="26"/>
      <c r="EM46" s="26"/>
    </row>
    <row r="47" spans="1:143" s="27" customFormat="1" ht="21.75" customHeight="1" x14ac:dyDescent="0.2">
      <c r="A47" s="16">
        <v>38</v>
      </c>
      <c r="B47" s="24" t="s">
        <v>82</v>
      </c>
      <c r="C47" s="25">
        <v>1215.6991</v>
      </c>
      <c r="D47" s="25">
        <v>15061.3732</v>
      </c>
      <c r="E47" s="25">
        <f t="shared" si="27"/>
        <v>334198.69999999995</v>
      </c>
      <c r="F47" s="25">
        <f t="shared" si="28"/>
        <v>174846.59999999998</v>
      </c>
      <c r="G47" s="25">
        <f t="shared" si="35"/>
        <v>162562.09749999997</v>
      </c>
      <c r="H47" s="25">
        <f t="shared" si="1"/>
        <v>92.974125604958857</v>
      </c>
      <c r="I47" s="25">
        <f t="shared" si="2"/>
        <v>48.642348848155301</v>
      </c>
      <c r="J47" s="25">
        <f t="shared" si="3"/>
        <v>107440</v>
      </c>
      <c r="K47" s="25">
        <f t="shared" si="4"/>
        <v>52792</v>
      </c>
      <c r="L47" s="25">
        <f t="shared" si="5"/>
        <v>40507.497499999998</v>
      </c>
      <c r="M47" s="25">
        <f t="shared" si="6"/>
        <v>76.73037107895135</v>
      </c>
      <c r="N47" s="25">
        <f t="shared" si="7"/>
        <v>37.702436243484733</v>
      </c>
      <c r="O47" s="25">
        <f t="shared" si="8"/>
        <v>44000</v>
      </c>
      <c r="P47" s="25">
        <f t="shared" si="9"/>
        <v>23650</v>
      </c>
      <c r="Q47" s="25">
        <f t="shared" si="10"/>
        <v>18570.091499999999</v>
      </c>
      <c r="R47" s="25">
        <f t="shared" si="11"/>
        <v>78.520471458773784</v>
      </c>
      <c r="S47" s="25">
        <f t="shared" si="12"/>
        <v>42.204753409090905</v>
      </c>
      <c r="T47" s="25">
        <v>8000</v>
      </c>
      <c r="U47" s="25">
        <v>3600</v>
      </c>
      <c r="V47" s="25">
        <v>3037.6015000000002</v>
      </c>
      <c r="W47" s="25">
        <f t="shared" si="29"/>
        <v>84.377819444444441</v>
      </c>
      <c r="X47" s="25">
        <f t="shared" si="30"/>
        <v>37.970018750000001</v>
      </c>
      <c r="Y47" s="25">
        <v>4000</v>
      </c>
      <c r="Z47" s="25">
        <v>2000</v>
      </c>
      <c r="AA47" s="25">
        <v>1311.8590999999999</v>
      </c>
      <c r="AB47" s="25">
        <f t="shared" si="13"/>
        <v>65.592955000000003</v>
      </c>
      <c r="AC47" s="25">
        <f t="shared" si="14"/>
        <v>32.796477500000002</v>
      </c>
      <c r="AD47" s="25">
        <v>36000</v>
      </c>
      <c r="AE47" s="25">
        <v>20050</v>
      </c>
      <c r="AF47" s="25">
        <v>15532.49</v>
      </c>
      <c r="AG47" s="25">
        <f t="shared" si="31"/>
        <v>77.468778054862838</v>
      </c>
      <c r="AH47" s="25">
        <f t="shared" si="32"/>
        <v>43.145805555555555</v>
      </c>
      <c r="AI47" s="25">
        <v>3150</v>
      </c>
      <c r="AJ47" s="25">
        <v>1525</v>
      </c>
      <c r="AK47" s="25">
        <v>2299.8000000000002</v>
      </c>
      <c r="AL47" s="25">
        <f t="shared" si="15"/>
        <v>150.80655737704919</v>
      </c>
      <c r="AM47" s="25">
        <f t="shared" si="16"/>
        <v>73.009523809523813</v>
      </c>
      <c r="AN47" s="25">
        <v>4000</v>
      </c>
      <c r="AO47" s="25">
        <v>2000</v>
      </c>
      <c r="AP47" s="25">
        <v>1574.7</v>
      </c>
      <c r="AQ47" s="25">
        <f t="shared" si="17"/>
        <v>78.734999999999999</v>
      </c>
      <c r="AR47" s="25">
        <f t="shared" si="18"/>
        <v>39.3675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222091.19999999998</v>
      </c>
      <c r="AZ47" s="25">
        <v>119954.3</v>
      </c>
      <c r="BA47" s="25">
        <v>119954.3</v>
      </c>
      <c r="BB47" s="25">
        <v>0</v>
      </c>
      <c r="BC47" s="25">
        <v>0</v>
      </c>
      <c r="BD47" s="25">
        <v>0</v>
      </c>
      <c r="BE47" s="25">
        <v>4667.5</v>
      </c>
      <c r="BF47" s="25">
        <v>2100.3000000000002</v>
      </c>
      <c r="BG47" s="25">
        <v>2100.3000000000002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f t="shared" si="36"/>
        <v>2030</v>
      </c>
      <c r="BO47" s="25">
        <f t="shared" si="36"/>
        <v>1000</v>
      </c>
      <c r="BP47" s="25">
        <f t="shared" si="37"/>
        <v>645.51390000000004</v>
      </c>
      <c r="BQ47" s="25">
        <f t="shared" si="20"/>
        <v>64.551390000000012</v>
      </c>
      <c r="BR47" s="25">
        <f t="shared" si="21"/>
        <v>31.798714285714286</v>
      </c>
      <c r="BS47" s="25">
        <v>2030</v>
      </c>
      <c r="BT47" s="25">
        <v>1000</v>
      </c>
      <c r="BU47" s="25">
        <v>645.51390000000004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  <c r="CL47" s="25">
        <v>0</v>
      </c>
      <c r="CM47" s="25">
        <v>0</v>
      </c>
      <c r="CN47" s="25">
        <v>50160</v>
      </c>
      <c r="CO47" s="25">
        <v>22572</v>
      </c>
      <c r="CP47" s="25">
        <v>16105.532999999999</v>
      </c>
      <c r="CQ47" s="25">
        <v>22560</v>
      </c>
      <c r="CR47" s="25">
        <v>9820</v>
      </c>
      <c r="CS47" s="25">
        <v>9139.9500000000007</v>
      </c>
      <c r="CT47" s="25">
        <v>0</v>
      </c>
      <c r="CU47" s="25">
        <v>0</v>
      </c>
      <c r="CV47" s="25">
        <v>0</v>
      </c>
      <c r="CW47" s="25">
        <v>0</v>
      </c>
      <c r="CX47" s="25">
        <v>0</v>
      </c>
      <c r="CY47" s="25">
        <v>0</v>
      </c>
      <c r="CZ47" s="25">
        <v>0</v>
      </c>
      <c r="DA47" s="25">
        <v>0</v>
      </c>
      <c r="DB47" s="25">
        <v>0</v>
      </c>
      <c r="DC47" s="25">
        <v>100</v>
      </c>
      <c r="DD47" s="25">
        <v>45.000000000000007</v>
      </c>
      <c r="DE47" s="25">
        <v>0</v>
      </c>
      <c r="DF47" s="25">
        <v>0</v>
      </c>
      <c r="DG47" s="25">
        <f t="shared" si="22"/>
        <v>334198.69999999995</v>
      </c>
      <c r="DH47" s="25">
        <f t="shared" si="23"/>
        <v>174846.59999999998</v>
      </c>
      <c r="DI47" s="25">
        <f t="shared" si="24"/>
        <v>162562.09749999997</v>
      </c>
      <c r="DJ47" s="25">
        <v>0</v>
      </c>
      <c r="DK47" s="25">
        <v>0</v>
      </c>
      <c r="DL47" s="25">
        <v>0</v>
      </c>
      <c r="DM47" s="25">
        <v>0</v>
      </c>
      <c r="DN47" s="25">
        <v>0</v>
      </c>
      <c r="DO47" s="25">
        <v>0</v>
      </c>
      <c r="DP47" s="25">
        <v>0</v>
      </c>
      <c r="DQ47" s="25">
        <v>0</v>
      </c>
      <c r="DR47" s="25">
        <v>0</v>
      </c>
      <c r="DS47" s="25">
        <v>0</v>
      </c>
      <c r="DT47" s="25">
        <v>0</v>
      </c>
      <c r="DU47" s="25">
        <v>0</v>
      </c>
      <c r="DV47" s="25">
        <v>0</v>
      </c>
      <c r="DW47" s="25">
        <v>0</v>
      </c>
      <c r="DX47" s="25">
        <v>0</v>
      </c>
      <c r="DY47" s="25">
        <v>0</v>
      </c>
      <c r="DZ47" s="25">
        <f t="shared" si="34"/>
        <v>0</v>
      </c>
      <c r="EA47" s="25">
        <v>0</v>
      </c>
      <c r="EB47" s="25">
        <v>0</v>
      </c>
      <c r="EC47" s="25">
        <f t="shared" si="38"/>
        <v>0</v>
      </c>
      <c r="ED47" s="25">
        <f t="shared" si="38"/>
        <v>0</v>
      </c>
      <c r="EE47" s="25">
        <f t="shared" si="26"/>
        <v>0</v>
      </c>
      <c r="EH47" s="26"/>
      <c r="EJ47" s="26"/>
      <c r="EK47" s="26"/>
      <c r="EM47" s="26"/>
    </row>
    <row r="48" spans="1:143" s="27" customFormat="1" ht="21.75" customHeight="1" x14ac:dyDescent="0.2">
      <c r="A48" s="16">
        <v>39</v>
      </c>
      <c r="B48" s="24" t="s">
        <v>83</v>
      </c>
      <c r="C48" s="25">
        <v>20902.476699999999</v>
      </c>
      <c r="D48" s="25">
        <v>24993.7065</v>
      </c>
      <c r="E48" s="25">
        <f t="shared" si="27"/>
        <v>162270.10000000003</v>
      </c>
      <c r="F48" s="25">
        <f t="shared" si="28"/>
        <v>77129</v>
      </c>
      <c r="G48" s="25">
        <f t="shared" si="35"/>
        <v>63343.865799999992</v>
      </c>
      <c r="H48" s="25">
        <f t="shared" si="1"/>
        <v>82.127171102957377</v>
      </c>
      <c r="I48" s="25">
        <f t="shared" si="2"/>
        <v>39.036067519524529</v>
      </c>
      <c r="J48" s="25">
        <f t="shared" si="3"/>
        <v>71488.899999999994</v>
      </c>
      <c r="K48" s="25">
        <f t="shared" si="4"/>
        <v>31738.800000000003</v>
      </c>
      <c r="L48" s="25">
        <f t="shared" si="5"/>
        <v>17953.665799999999</v>
      </c>
      <c r="M48" s="25">
        <f t="shared" si="6"/>
        <v>56.566933217386918</v>
      </c>
      <c r="N48" s="25">
        <f t="shared" si="7"/>
        <v>25.11392090240583</v>
      </c>
      <c r="O48" s="25">
        <f t="shared" si="8"/>
        <v>35171.300000000003</v>
      </c>
      <c r="P48" s="25">
        <f t="shared" si="9"/>
        <v>15827.085000000001</v>
      </c>
      <c r="Q48" s="25">
        <f t="shared" si="10"/>
        <v>8694.7459999999992</v>
      </c>
      <c r="R48" s="25">
        <f t="shared" si="11"/>
        <v>54.935864690181411</v>
      </c>
      <c r="S48" s="25">
        <f t="shared" si="12"/>
        <v>24.721139110581635</v>
      </c>
      <c r="T48" s="25">
        <v>13743.5</v>
      </c>
      <c r="U48" s="25">
        <v>6184.5750000000007</v>
      </c>
      <c r="V48" s="25">
        <v>2123.375</v>
      </c>
      <c r="W48" s="25">
        <f t="shared" si="29"/>
        <v>34.333402052687525</v>
      </c>
      <c r="X48" s="25">
        <f t="shared" si="30"/>
        <v>15.45003092370939</v>
      </c>
      <c r="Y48" s="25">
        <v>9615.7000000000007</v>
      </c>
      <c r="Z48" s="25">
        <v>3846.2</v>
      </c>
      <c r="AA48" s="25">
        <v>2244.3328000000001</v>
      </c>
      <c r="AB48" s="25">
        <f t="shared" si="13"/>
        <v>58.35195257656909</v>
      </c>
      <c r="AC48" s="25">
        <f t="shared" si="14"/>
        <v>23.340295558305687</v>
      </c>
      <c r="AD48" s="25">
        <v>21427.8</v>
      </c>
      <c r="AE48" s="25">
        <v>9642.51</v>
      </c>
      <c r="AF48" s="25">
        <v>6571.3710000000001</v>
      </c>
      <c r="AG48" s="25">
        <f t="shared" si="31"/>
        <v>68.150004511273522</v>
      </c>
      <c r="AH48" s="25">
        <f t="shared" si="32"/>
        <v>30.667502030073084</v>
      </c>
      <c r="AI48" s="25">
        <v>4334.6000000000004</v>
      </c>
      <c r="AJ48" s="25">
        <v>2000</v>
      </c>
      <c r="AK48" s="25">
        <v>3895.05</v>
      </c>
      <c r="AL48" s="25">
        <f t="shared" si="15"/>
        <v>194.75250000000003</v>
      </c>
      <c r="AM48" s="25">
        <f t="shared" si="16"/>
        <v>89.859502606930278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90781.200000000012</v>
      </c>
      <c r="AZ48" s="25">
        <v>45390.2</v>
      </c>
      <c r="BA48" s="25">
        <v>45390.2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f t="shared" si="36"/>
        <v>1710.6</v>
      </c>
      <c r="BO48" s="25">
        <f t="shared" si="36"/>
        <v>770</v>
      </c>
      <c r="BP48" s="25">
        <f t="shared" si="37"/>
        <v>133.78700000000001</v>
      </c>
      <c r="BQ48" s="25">
        <f t="shared" si="20"/>
        <v>17.374935064935066</v>
      </c>
      <c r="BR48" s="25">
        <f t="shared" si="21"/>
        <v>7.8210569390857021</v>
      </c>
      <c r="BS48" s="25">
        <v>1710.6</v>
      </c>
      <c r="BT48" s="25">
        <v>770</v>
      </c>
      <c r="BU48" s="25">
        <v>133.78700000000001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  <c r="CN48" s="25">
        <v>14656.7</v>
      </c>
      <c r="CO48" s="25">
        <v>6595.5150000000003</v>
      </c>
      <c r="CP48" s="25">
        <v>2480.75</v>
      </c>
      <c r="CQ48" s="25">
        <v>6791.2</v>
      </c>
      <c r="CR48" s="25">
        <v>2988</v>
      </c>
      <c r="CS48" s="25">
        <v>1526.71</v>
      </c>
      <c r="CT48" s="25">
        <v>0</v>
      </c>
      <c r="CU48" s="25">
        <v>0</v>
      </c>
      <c r="CV48" s="25">
        <v>0</v>
      </c>
      <c r="CW48" s="25">
        <v>0</v>
      </c>
      <c r="CX48" s="25">
        <v>0</v>
      </c>
      <c r="CY48" s="25">
        <v>0</v>
      </c>
      <c r="CZ48" s="25">
        <v>0</v>
      </c>
      <c r="DA48" s="25">
        <v>0</v>
      </c>
      <c r="DB48" s="25">
        <v>0</v>
      </c>
      <c r="DC48" s="25">
        <v>6000</v>
      </c>
      <c r="DD48" s="25">
        <v>2700</v>
      </c>
      <c r="DE48" s="25">
        <v>505</v>
      </c>
      <c r="DF48" s="25">
        <v>0</v>
      </c>
      <c r="DG48" s="25">
        <f t="shared" si="22"/>
        <v>162270.10000000003</v>
      </c>
      <c r="DH48" s="25">
        <f t="shared" si="23"/>
        <v>77129</v>
      </c>
      <c r="DI48" s="25">
        <f t="shared" si="24"/>
        <v>63343.865799999992</v>
      </c>
      <c r="DJ48" s="25">
        <v>0</v>
      </c>
      <c r="DK48" s="25">
        <v>0</v>
      </c>
      <c r="DL48" s="25">
        <v>0</v>
      </c>
      <c r="DM48" s="25">
        <v>0</v>
      </c>
      <c r="DN48" s="25">
        <v>0</v>
      </c>
      <c r="DO48" s="25">
        <v>0</v>
      </c>
      <c r="DP48" s="25">
        <v>0</v>
      </c>
      <c r="DQ48" s="25">
        <v>0</v>
      </c>
      <c r="DR48" s="25">
        <v>0</v>
      </c>
      <c r="DS48" s="25">
        <v>0</v>
      </c>
      <c r="DT48" s="25">
        <v>0</v>
      </c>
      <c r="DU48" s="25">
        <v>0</v>
      </c>
      <c r="DV48" s="25">
        <v>0</v>
      </c>
      <c r="DW48" s="25">
        <v>0</v>
      </c>
      <c r="DX48" s="25">
        <v>0</v>
      </c>
      <c r="DY48" s="25">
        <v>0</v>
      </c>
      <c r="DZ48" s="25">
        <f t="shared" si="34"/>
        <v>0</v>
      </c>
      <c r="EA48" s="25">
        <v>0</v>
      </c>
      <c r="EB48" s="25">
        <v>0</v>
      </c>
      <c r="EC48" s="25">
        <f t="shared" si="38"/>
        <v>0</v>
      </c>
      <c r="ED48" s="25">
        <f t="shared" si="38"/>
        <v>0</v>
      </c>
      <c r="EE48" s="25">
        <f t="shared" si="26"/>
        <v>0</v>
      </c>
      <c r="EH48" s="26"/>
      <c r="EJ48" s="26"/>
      <c r="EK48" s="26"/>
      <c r="EM48" s="26"/>
    </row>
    <row r="49" spans="1:143" s="27" customFormat="1" ht="21.75" customHeight="1" x14ac:dyDescent="0.2">
      <c r="A49" s="16">
        <v>40</v>
      </c>
      <c r="B49" s="24" t="s">
        <v>84</v>
      </c>
      <c r="C49" s="25">
        <v>14405.491900000001</v>
      </c>
      <c r="D49" s="25">
        <v>15928.792799999999</v>
      </c>
      <c r="E49" s="25">
        <f t="shared" si="27"/>
        <v>151998.5</v>
      </c>
      <c r="F49" s="25">
        <f t="shared" si="28"/>
        <v>67161.600000000006</v>
      </c>
      <c r="G49" s="25">
        <f t="shared" si="35"/>
        <v>63852.543099999995</v>
      </c>
      <c r="H49" s="25">
        <f t="shared" si="1"/>
        <v>95.072992751810546</v>
      </c>
      <c r="I49" s="25">
        <f t="shared" si="2"/>
        <v>42.008666598683533</v>
      </c>
      <c r="J49" s="25">
        <f t="shared" si="3"/>
        <v>63095</v>
      </c>
      <c r="K49" s="25">
        <f t="shared" si="4"/>
        <v>21138</v>
      </c>
      <c r="L49" s="25">
        <f t="shared" si="5"/>
        <v>17899.943099999997</v>
      </c>
      <c r="M49" s="25">
        <f t="shared" si="6"/>
        <v>84.681346863468619</v>
      </c>
      <c r="N49" s="25">
        <f t="shared" si="7"/>
        <v>28.369828195578091</v>
      </c>
      <c r="O49" s="25">
        <f t="shared" si="8"/>
        <v>19700</v>
      </c>
      <c r="P49" s="25">
        <f t="shared" si="9"/>
        <v>4430</v>
      </c>
      <c r="Q49" s="25">
        <f t="shared" si="10"/>
        <v>7690.2660999999998</v>
      </c>
      <c r="R49" s="25">
        <f t="shared" si="11"/>
        <v>173.59517155756208</v>
      </c>
      <c r="S49" s="25">
        <f t="shared" si="12"/>
        <v>39.036883756345176</v>
      </c>
      <c r="T49" s="25">
        <v>2700</v>
      </c>
      <c r="U49" s="25">
        <v>715</v>
      </c>
      <c r="V49" s="25">
        <v>986.47310000000004</v>
      </c>
      <c r="W49" s="25">
        <f t="shared" si="29"/>
        <v>137.96826573426574</v>
      </c>
      <c r="X49" s="25">
        <f t="shared" si="30"/>
        <v>36.536040740740745</v>
      </c>
      <c r="Y49" s="25">
        <v>7500</v>
      </c>
      <c r="Z49" s="25">
        <v>1550</v>
      </c>
      <c r="AA49" s="25">
        <v>2054.1370000000002</v>
      </c>
      <c r="AB49" s="25">
        <f t="shared" si="13"/>
        <v>132.52496774193548</v>
      </c>
      <c r="AC49" s="25">
        <f t="shared" si="14"/>
        <v>27.388493333333336</v>
      </c>
      <c r="AD49" s="25">
        <v>17000</v>
      </c>
      <c r="AE49" s="25">
        <v>3715</v>
      </c>
      <c r="AF49" s="25">
        <v>6703.7929999999997</v>
      </c>
      <c r="AG49" s="25">
        <f t="shared" si="31"/>
        <v>180.45203230148047</v>
      </c>
      <c r="AH49" s="25">
        <f t="shared" si="32"/>
        <v>39.434076470588231</v>
      </c>
      <c r="AI49" s="25">
        <v>1295</v>
      </c>
      <c r="AJ49" s="25">
        <v>363</v>
      </c>
      <c r="AK49" s="25">
        <v>1344.75</v>
      </c>
      <c r="AL49" s="25">
        <f t="shared" si="15"/>
        <v>370.45454545454544</v>
      </c>
      <c r="AM49" s="25">
        <f t="shared" si="16"/>
        <v>103.84169884169884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83569.200000000012</v>
      </c>
      <c r="AZ49" s="25">
        <v>43623.1</v>
      </c>
      <c r="BA49" s="25">
        <v>43623.1</v>
      </c>
      <c r="BB49" s="25">
        <v>0</v>
      </c>
      <c r="BC49" s="25">
        <v>0</v>
      </c>
      <c r="BD49" s="25">
        <v>0</v>
      </c>
      <c r="BE49" s="25">
        <v>5134.3</v>
      </c>
      <c r="BF49" s="25">
        <v>2310.5</v>
      </c>
      <c r="BG49" s="25">
        <v>2310.5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f t="shared" si="36"/>
        <v>3500</v>
      </c>
      <c r="BO49" s="25">
        <f t="shared" si="36"/>
        <v>800</v>
      </c>
      <c r="BP49" s="25">
        <f t="shared" si="37"/>
        <v>1025.74</v>
      </c>
      <c r="BQ49" s="25">
        <f t="shared" si="20"/>
        <v>128.2175</v>
      </c>
      <c r="BR49" s="25">
        <f t="shared" si="21"/>
        <v>29.306857142857147</v>
      </c>
      <c r="BS49" s="25">
        <v>3500</v>
      </c>
      <c r="BT49" s="25">
        <v>800</v>
      </c>
      <c r="BU49" s="25">
        <v>1025.74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25">
        <v>0</v>
      </c>
      <c r="CC49" s="25"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  <c r="CL49" s="25">
        <v>0</v>
      </c>
      <c r="CM49" s="25">
        <v>0</v>
      </c>
      <c r="CN49" s="25">
        <v>11000</v>
      </c>
      <c r="CO49" s="25">
        <v>4950</v>
      </c>
      <c r="CP49" s="25">
        <v>4486.45</v>
      </c>
      <c r="CQ49" s="25">
        <v>2500</v>
      </c>
      <c r="CR49" s="25">
        <v>950</v>
      </c>
      <c r="CS49" s="25">
        <v>751.55</v>
      </c>
      <c r="CT49" s="25">
        <v>20000</v>
      </c>
      <c r="CU49" s="25">
        <v>9000.0000000000018</v>
      </c>
      <c r="CV49" s="25">
        <v>1131.5999999999999</v>
      </c>
      <c r="CW49" s="25">
        <v>0</v>
      </c>
      <c r="CX49" s="25">
        <v>0</v>
      </c>
      <c r="CY49" s="25">
        <v>0</v>
      </c>
      <c r="CZ49" s="25">
        <v>200</v>
      </c>
      <c r="DA49" s="25">
        <v>90.000000000000014</v>
      </c>
      <c r="DB49" s="25">
        <v>0</v>
      </c>
      <c r="DC49" s="25">
        <v>100</v>
      </c>
      <c r="DD49" s="25">
        <v>45.000000000000007</v>
      </c>
      <c r="DE49" s="25">
        <v>167</v>
      </c>
      <c r="DF49" s="25">
        <v>0</v>
      </c>
      <c r="DG49" s="25">
        <f t="shared" si="22"/>
        <v>151998.5</v>
      </c>
      <c r="DH49" s="25">
        <f t="shared" si="23"/>
        <v>67161.600000000006</v>
      </c>
      <c r="DI49" s="25">
        <f t="shared" si="24"/>
        <v>63833.543099999995</v>
      </c>
      <c r="DJ49" s="25">
        <v>0</v>
      </c>
      <c r="DK49" s="25">
        <v>0</v>
      </c>
      <c r="DL49" s="25">
        <v>0</v>
      </c>
      <c r="DM49" s="25">
        <v>0</v>
      </c>
      <c r="DN49" s="25">
        <v>0</v>
      </c>
      <c r="DO49" s="25">
        <v>0</v>
      </c>
      <c r="DP49" s="25">
        <v>0</v>
      </c>
      <c r="DQ49" s="25">
        <v>0</v>
      </c>
      <c r="DR49" s="25">
        <v>0</v>
      </c>
      <c r="DS49" s="25">
        <v>0</v>
      </c>
      <c r="DT49" s="25">
        <v>0</v>
      </c>
      <c r="DU49" s="25">
        <v>19</v>
      </c>
      <c r="DV49" s="25">
        <v>0</v>
      </c>
      <c r="DW49" s="25">
        <v>0</v>
      </c>
      <c r="DX49" s="25">
        <v>0</v>
      </c>
      <c r="DY49" s="25">
        <v>0</v>
      </c>
      <c r="DZ49" s="25">
        <f t="shared" si="34"/>
        <v>0</v>
      </c>
      <c r="EA49" s="25">
        <v>0</v>
      </c>
      <c r="EB49" s="25">
        <v>0</v>
      </c>
      <c r="EC49" s="25">
        <f t="shared" si="38"/>
        <v>0</v>
      </c>
      <c r="ED49" s="25">
        <f t="shared" si="38"/>
        <v>0</v>
      </c>
      <c r="EE49" s="25">
        <f t="shared" si="26"/>
        <v>19</v>
      </c>
      <c r="EH49" s="26"/>
      <c r="EJ49" s="26"/>
      <c r="EK49" s="26"/>
      <c r="EM49" s="26"/>
    </row>
    <row r="50" spans="1:143" s="27" customFormat="1" ht="21.75" customHeight="1" x14ac:dyDescent="0.2">
      <c r="A50" s="16">
        <v>41</v>
      </c>
      <c r="B50" s="24" t="s">
        <v>85</v>
      </c>
      <c r="C50" s="25">
        <v>4059.3735000000001</v>
      </c>
      <c r="D50" s="25">
        <v>8725.9130999999998</v>
      </c>
      <c r="E50" s="25">
        <f t="shared" si="27"/>
        <v>191946.18500000003</v>
      </c>
      <c r="F50" s="25">
        <f t="shared" si="28"/>
        <v>85439.549499999994</v>
      </c>
      <c r="G50" s="25">
        <f t="shared" si="35"/>
        <v>96393.934300000008</v>
      </c>
      <c r="H50" s="25">
        <f t="shared" si="1"/>
        <v>112.82121086090233</v>
      </c>
      <c r="I50" s="25">
        <f t="shared" si="2"/>
        <v>50.219249890275229</v>
      </c>
      <c r="J50" s="25">
        <f t="shared" si="3"/>
        <v>73179.785000000003</v>
      </c>
      <c r="K50" s="25">
        <f t="shared" si="4"/>
        <v>22073.549500000001</v>
      </c>
      <c r="L50" s="25">
        <f t="shared" si="5"/>
        <v>33027.934300000001</v>
      </c>
      <c r="M50" s="25">
        <f t="shared" si="6"/>
        <v>149.62674806786285</v>
      </c>
      <c r="N50" s="25">
        <f t="shared" si="7"/>
        <v>45.132592696193349</v>
      </c>
      <c r="O50" s="25">
        <f t="shared" si="8"/>
        <v>30762.701000000001</v>
      </c>
      <c r="P50" s="25">
        <f t="shared" si="9"/>
        <v>3657</v>
      </c>
      <c r="Q50" s="25">
        <f t="shared" si="10"/>
        <v>17877.365299999998</v>
      </c>
      <c r="R50" s="25">
        <f t="shared" si="11"/>
        <v>488.85330325403328</v>
      </c>
      <c r="S50" s="25">
        <f t="shared" si="12"/>
        <v>58.11376998398157</v>
      </c>
      <c r="T50" s="25">
        <v>13285.391</v>
      </c>
      <c r="U50" s="25">
        <v>1000</v>
      </c>
      <c r="V50" s="25">
        <v>6950.3693000000003</v>
      </c>
      <c r="W50" s="25">
        <f t="shared" si="29"/>
        <v>695.03692999999998</v>
      </c>
      <c r="X50" s="25">
        <f t="shared" si="30"/>
        <v>52.315880654171188</v>
      </c>
      <c r="Y50" s="25">
        <v>5642.4340000000002</v>
      </c>
      <c r="Z50" s="25">
        <v>1891.2</v>
      </c>
      <c r="AA50" s="25">
        <v>2414.06</v>
      </c>
      <c r="AB50" s="25">
        <f t="shared" si="13"/>
        <v>127.64699661590524</v>
      </c>
      <c r="AC50" s="25">
        <f t="shared" si="14"/>
        <v>42.784018386391402</v>
      </c>
      <c r="AD50" s="25">
        <v>17477.310000000001</v>
      </c>
      <c r="AE50" s="25">
        <v>2657</v>
      </c>
      <c r="AF50" s="25">
        <v>10926.995999999999</v>
      </c>
      <c r="AG50" s="25">
        <f t="shared" si="31"/>
        <v>411.25314264207748</v>
      </c>
      <c r="AH50" s="25">
        <f t="shared" si="32"/>
        <v>62.521040137183569</v>
      </c>
      <c r="AI50" s="25">
        <v>5300.54</v>
      </c>
      <c r="AJ50" s="25">
        <v>2400</v>
      </c>
      <c r="AK50" s="25">
        <v>3251.16</v>
      </c>
      <c r="AL50" s="25">
        <f t="shared" si="15"/>
        <v>135.465</v>
      </c>
      <c r="AM50" s="25">
        <f t="shared" si="16"/>
        <v>61.336392141178067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118766.40000000001</v>
      </c>
      <c r="AZ50" s="25">
        <v>63366</v>
      </c>
      <c r="BA50" s="25">
        <v>63366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f t="shared" si="36"/>
        <v>542.68399999999997</v>
      </c>
      <c r="BO50" s="25">
        <f t="shared" si="36"/>
        <v>206.20780000000002</v>
      </c>
      <c r="BP50" s="25">
        <f t="shared" si="37"/>
        <v>66.450999999999993</v>
      </c>
      <c r="BQ50" s="25">
        <f t="shared" si="20"/>
        <v>32.225260150197997</v>
      </c>
      <c r="BR50" s="25">
        <f t="shared" si="21"/>
        <v>12.244879156194028</v>
      </c>
      <c r="BS50" s="25">
        <v>152.684</v>
      </c>
      <c r="BT50" s="25">
        <v>68.707800000000006</v>
      </c>
      <c r="BU50" s="25">
        <v>16.451000000000001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390</v>
      </c>
      <c r="CC50" s="25">
        <v>137.5</v>
      </c>
      <c r="CD50" s="25">
        <v>50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  <c r="CN50" s="25">
        <v>19817.95</v>
      </c>
      <c r="CO50" s="25">
        <v>8918.0775000000012</v>
      </c>
      <c r="CP50" s="25">
        <v>5829.1</v>
      </c>
      <c r="CQ50" s="25">
        <v>4481.1000000000004</v>
      </c>
      <c r="CR50" s="25">
        <v>600</v>
      </c>
      <c r="CS50" s="25">
        <v>1899.1</v>
      </c>
      <c r="CT50" s="25">
        <v>0</v>
      </c>
      <c r="CU50" s="25">
        <v>0</v>
      </c>
      <c r="CV50" s="25">
        <v>0</v>
      </c>
      <c r="CW50" s="25">
        <v>0</v>
      </c>
      <c r="CX50" s="25">
        <v>0</v>
      </c>
      <c r="CY50" s="25">
        <v>0</v>
      </c>
      <c r="CZ50" s="25">
        <v>0</v>
      </c>
      <c r="DA50" s="25">
        <v>0</v>
      </c>
      <c r="DB50" s="25">
        <v>0</v>
      </c>
      <c r="DC50" s="25">
        <v>11113.476000000001</v>
      </c>
      <c r="DD50" s="25">
        <v>5001.0642000000007</v>
      </c>
      <c r="DE50" s="25">
        <v>3589.7979999999998</v>
      </c>
      <c r="DF50" s="25">
        <v>0</v>
      </c>
      <c r="DG50" s="25">
        <f t="shared" si="22"/>
        <v>191946.18500000003</v>
      </c>
      <c r="DH50" s="25">
        <f t="shared" si="23"/>
        <v>85439.549499999994</v>
      </c>
      <c r="DI50" s="25">
        <f t="shared" si="24"/>
        <v>96393.934300000008</v>
      </c>
      <c r="DJ50" s="25">
        <v>0</v>
      </c>
      <c r="DK50" s="25">
        <v>0</v>
      </c>
      <c r="DL50" s="25">
        <v>0</v>
      </c>
      <c r="DM50" s="25">
        <v>0</v>
      </c>
      <c r="DN50" s="25">
        <v>0</v>
      </c>
      <c r="DO50" s="25">
        <v>0</v>
      </c>
      <c r="DP50" s="25">
        <v>0</v>
      </c>
      <c r="DQ50" s="25">
        <v>0</v>
      </c>
      <c r="DR50" s="25">
        <v>0</v>
      </c>
      <c r="DS50" s="25">
        <v>0</v>
      </c>
      <c r="DT50" s="25">
        <v>0</v>
      </c>
      <c r="DU50" s="25">
        <v>0</v>
      </c>
      <c r="DV50" s="25">
        <v>0</v>
      </c>
      <c r="DW50" s="25">
        <v>0</v>
      </c>
      <c r="DX50" s="25">
        <v>0</v>
      </c>
      <c r="DY50" s="25">
        <v>13000</v>
      </c>
      <c r="DZ50" s="25">
        <v>5850</v>
      </c>
      <c r="EA50" s="25">
        <v>0</v>
      </c>
      <c r="EB50" s="25">
        <v>0</v>
      </c>
      <c r="EC50" s="25">
        <f t="shared" si="38"/>
        <v>13000</v>
      </c>
      <c r="ED50" s="25">
        <f t="shared" si="38"/>
        <v>5850</v>
      </c>
      <c r="EE50" s="25">
        <f t="shared" si="26"/>
        <v>0</v>
      </c>
      <c r="EH50" s="26"/>
      <c r="EJ50" s="26"/>
      <c r="EK50" s="26"/>
      <c r="EM50" s="26"/>
    </row>
    <row r="51" spans="1:143" s="27" customFormat="1" ht="21.75" customHeight="1" x14ac:dyDescent="0.2">
      <c r="A51" s="16">
        <v>42</v>
      </c>
      <c r="B51" s="24" t="s">
        <v>86</v>
      </c>
      <c r="C51" s="25">
        <v>0</v>
      </c>
      <c r="D51" s="25">
        <v>652.32979999999998</v>
      </c>
      <c r="E51" s="25">
        <f t="shared" si="27"/>
        <v>17798.100000000002</v>
      </c>
      <c r="F51" s="25">
        <f t="shared" si="28"/>
        <v>7920.0150000000003</v>
      </c>
      <c r="G51" s="25">
        <f t="shared" si="35"/>
        <v>7933.1554000000006</v>
      </c>
      <c r="H51" s="25">
        <f t="shared" si="1"/>
        <v>100.1659138271834</v>
      </c>
      <c r="I51" s="25">
        <f t="shared" si="2"/>
        <v>44.573046561149781</v>
      </c>
      <c r="J51" s="25">
        <f t="shared" si="3"/>
        <v>6069.3</v>
      </c>
      <c r="K51" s="25">
        <f t="shared" si="4"/>
        <v>1968.4150000000002</v>
      </c>
      <c r="L51" s="25">
        <f t="shared" si="5"/>
        <v>1981.5554</v>
      </c>
      <c r="M51" s="25">
        <f t="shared" si="6"/>
        <v>100.66756248047287</v>
      </c>
      <c r="N51" s="25">
        <f t="shared" si="7"/>
        <v>32.648829354291273</v>
      </c>
      <c r="O51" s="25">
        <f t="shared" si="8"/>
        <v>2265</v>
      </c>
      <c r="P51" s="25">
        <f t="shared" si="9"/>
        <v>600.02499999999998</v>
      </c>
      <c r="Q51" s="25">
        <f t="shared" si="10"/>
        <v>1319.0634</v>
      </c>
      <c r="R51" s="25">
        <f t="shared" si="11"/>
        <v>219.83474021915757</v>
      </c>
      <c r="S51" s="25">
        <f t="shared" si="12"/>
        <v>58.23679470198676</v>
      </c>
      <c r="T51" s="25">
        <v>414.5</v>
      </c>
      <c r="U51" s="25">
        <v>186.52500000000001</v>
      </c>
      <c r="V51" s="25">
        <v>197.08340000000001</v>
      </c>
      <c r="W51" s="25">
        <f t="shared" si="29"/>
        <v>105.66058169146227</v>
      </c>
      <c r="X51" s="25">
        <f t="shared" si="30"/>
        <v>47.547261761158026</v>
      </c>
      <c r="Y51" s="25">
        <v>2106</v>
      </c>
      <c r="Z51" s="25">
        <v>600</v>
      </c>
      <c r="AA51" s="25">
        <v>500.892</v>
      </c>
      <c r="AB51" s="25">
        <f t="shared" si="13"/>
        <v>83.481999999999999</v>
      </c>
      <c r="AC51" s="25">
        <f t="shared" si="14"/>
        <v>23.784045584045586</v>
      </c>
      <c r="AD51" s="25">
        <v>1850.5</v>
      </c>
      <c r="AE51" s="25">
        <v>413.5</v>
      </c>
      <c r="AF51" s="25">
        <v>1121.98</v>
      </c>
      <c r="AG51" s="25">
        <f t="shared" si="31"/>
        <v>271.33736396614268</v>
      </c>
      <c r="AH51" s="25">
        <f t="shared" si="32"/>
        <v>60.63118076195623</v>
      </c>
      <c r="AI51" s="25">
        <v>42</v>
      </c>
      <c r="AJ51" s="25">
        <v>21</v>
      </c>
      <c r="AK51" s="25">
        <v>36</v>
      </c>
      <c r="AL51" s="25">
        <f t="shared" si="15"/>
        <v>171.42857142857142</v>
      </c>
      <c r="AM51" s="25">
        <f t="shared" si="16"/>
        <v>85.714285714285708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11728.8</v>
      </c>
      <c r="AZ51" s="25">
        <v>5951.6</v>
      </c>
      <c r="BA51" s="25">
        <v>5951.6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f t="shared" si="36"/>
        <v>62.1</v>
      </c>
      <c r="BO51" s="25">
        <f t="shared" si="36"/>
        <v>30</v>
      </c>
      <c r="BP51" s="25">
        <f t="shared" si="37"/>
        <v>20.7</v>
      </c>
      <c r="BQ51" s="25">
        <f t="shared" si="20"/>
        <v>69</v>
      </c>
      <c r="BR51" s="25">
        <f t="shared" si="21"/>
        <v>33.333333333333329</v>
      </c>
      <c r="BS51" s="25">
        <v>62.1</v>
      </c>
      <c r="BT51" s="25">
        <v>30</v>
      </c>
      <c r="BU51" s="25">
        <v>20.7</v>
      </c>
      <c r="BV51" s="25">
        <v>0</v>
      </c>
      <c r="BW51" s="25">
        <v>0</v>
      </c>
      <c r="BX51" s="25">
        <v>0</v>
      </c>
      <c r="BY51" s="25">
        <v>0</v>
      </c>
      <c r="BZ51" s="25">
        <v>0</v>
      </c>
      <c r="CA51" s="25">
        <v>0</v>
      </c>
      <c r="CB51" s="25">
        <v>0</v>
      </c>
      <c r="CC51" s="25">
        <v>0</v>
      </c>
      <c r="CD51" s="25">
        <v>0</v>
      </c>
      <c r="CE51" s="25">
        <v>0</v>
      </c>
      <c r="CF51" s="25">
        <v>0</v>
      </c>
      <c r="CG51" s="25">
        <v>0</v>
      </c>
      <c r="CH51" s="25">
        <v>0</v>
      </c>
      <c r="CI51" s="25">
        <v>0</v>
      </c>
      <c r="CJ51" s="25">
        <v>0</v>
      </c>
      <c r="CK51" s="25">
        <v>0</v>
      </c>
      <c r="CL51" s="25">
        <v>0</v>
      </c>
      <c r="CM51" s="25">
        <v>0</v>
      </c>
      <c r="CN51" s="25">
        <v>380</v>
      </c>
      <c r="CO51" s="25">
        <v>171.00000000000003</v>
      </c>
      <c r="CP51" s="25">
        <v>12.1</v>
      </c>
      <c r="CQ51" s="25">
        <v>380</v>
      </c>
      <c r="CR51" s="25">
        <v>100</v>
      </c>
      <c r="CS51" s="25">
        <v>12.1</v>
      </c>
      <c r="CT51" s="25">
        <v>0</v>
      </c>
      <c r="CU51" s="25">
        <v>0</v>
      </c>
      <c r="CV51" s="25">
        <v>0</v>
      </c>
      <c r="CW51" s="25">
        <v>0</v>
      </c>
      <c r="CX51" s="25">
        <v>0</v>
      </c>
      <c r="CY51" s="25">
        <v>0</v>
      </c>
      <c r="CZ51" s="25">
        <v>0</v>
      </c>
      <c r="DA51" s="25">
        <v>0</v>
      </c>
      <c r="DB51" s="25">
        <v>0</v>
      </c>
      <c r="DC51" s="25">
        <v>1214.2</v>
      </c>
      <c r="DD51" s="25">
        <v>546.3900000000001</v>
      </c>
      <c r="DE51" s="25">
        <v>92.8</v>
      </c>
      <c r="DF51" s="25">
        <v>0</v>
      </c>
      <c r="DG51" s="25">
        <f t="shared" si="22"/>
        <v>17798.100000000002</v>
      </c>
      <c r="DH51" s="25">
        <f t="shared" si="23"/>
        <v>7920.0150000000003</v>
      </c>
      <c r="DI51" s="25">
        <f t="shared" si="24"/>
        <v>7933.1554000000006</v>
      </c>
      <c r="DJ51" s="25">
        <v>0</v>
      </c>
      <c r="DK51" s="25">
        <v>0</v>
      </c>
      <c r="DL51" s="25">
        <v>0</v>
      </c>
      <c r="DM51" s="25">
        <v>0</v>
      </c>
      <c r="DN51" s="25">
        <v>0</v>
      </c>
      <c r="DO51" s="25">
        <v>0</v>
      </c>
      <c r="DP51" s="25">
        <v>0</v>
      </c>
      <c r="DQ51" s="25">
        <v>0</v>
      </c>
      <c r="DR51" s="25">
        <v>0</v>
      </c>
      <c r="DS51" s="25">
        <v>0</v>
      </c>
      <c r="DT51" s="25">
        <v>0</v>
      </c>
      <c r="DU51" s="25">
        <v>0</v>
      </c>
      <c r="DV51" s="25">
        <v>0</v>
      </c>
      <c r="DW51" s="25">
        <v>0</v>
      </c>
      <c r="DX51" s="25">
        <v>0</v>
      </c>
      <c r="DY51" s="25">
        <v>0</v>
      </c>
      <c r="DZ51" s="25">
        <v>0</v>
      </c>
      <c r="EA51" s="25">
        <v>0</v>
      </c>
      <c r="EB51" s="25">
        <v>0</v>
      </c>
      <c r="EC51" s="25">
        <f t="shared" si="38"/>
        <v>0</v>
      </c>
      <c r="ED51" s="25">
        <f t="shared" si="38"/>
        <v>0</v>
      </c>
      <c r="EE51" s="25">
        <f t="shared" si="26"/>
        <v>0</v>
      </c>
      <c r="EH51" s="26"/>
      <c r="EJ51" s="26"/>
      <c r="EK51" s="26"/>
      <c r="EM51" s="26"/>
    </row>
    <row r="52" spans="1:143" s="31" customFormat="1" ht="21.75" customHeight="1" x14ac:dyDescent="0.2">
      <c r="A52" s="29"/>
      <c r="B52" s="17" t="s">
        <v>42</v>
      </c>
      <c r="C52" s="30">
        <f>SUM(C10:C51)</f>
        <v>1468819.2707</v>
      </c>
      <c r="D52" s="30">
        <f t="shared" ref="D52:BO52" si="39">SUM(D10:D51)</f>
        <v>875389.8047000001</v>
      </c>
      <c r="E52" s="30">
        <f t="shared" si="39"/>
        <v>9413060.9749999996</v>
      </c>
      <c r="F52" s="30">
        <f t="shared" si="39"/>
        <v>4625313.3884999985</v>
      </c>
      <c r="G52" s="30">
        <f t="shared" si="39"/>
        <v>4267368.8401000006</v>
      </c>
      <c r="H52" s="30">
        <f t="shared" si="1"/>
        <v>92.261182792717094</v>
      </c>
      <c r="I52" s="30">
        <f t="shared" si="2"/>
        <v>45.334550062234143</v>
      </c>
      <c r="J52" s="30">
        <f t="shared" si="39"/>
        <v>4197239.625</v>
      </c>
      <c r="K52" s="30">
        <f t="shared" si="39"/>
        <v>1816371.5595000004</v>
      </c>
      <c r="L52" s="30">
        <f t="shared" si="39"/>
        <v>1526311.2807</v>
      </c>
      <c r="M52" s="30">
        <f t="shared" si="6"/>
        <v>84.030785040487729</v>
      </c>
      <c r="N52" s="30">
        <f t="shared" si="7"/>
        <v>36.364644791992305</v>
      </c>
      <c r="O52" s="30">
        <f t="shared" si="39"/>
        <v>1673597.8509999998</v>
      </c>
      <c r="P52" s="30">
        <f t="shared" si="39"/>
        <v>700467.71749999991</v>
      </c>
      <c r="Q52" s="30">
        <f t="shared" si="39"/>
        <v>679087.08199999994</v>
      </c>
      <c r="R52" s="30">
        <f t="shared" si="11"/>
        <v>96.947662973490296</v>
      </c>
      <c r="S52" s="30">
        <f t="shared" si="12"/>
        <v>40.576479086313071</v>
      </c>
      <c r="T52" s="30">
        <f t="shared" si="39"/>
        <v>580705.09100000001</v>
      </c>
      <c r="U52" s="30">
        <f t="shared" si="39"/>
        <v>244562.59500000003</v>
      </c>
      <c r="V52" s="30">
        <f t="shared" si="39"/>
        <v>242746.14209999994</v>
      </c>
      <c r="W52" s="30">
        <f t="shared" si="29"/>
        <v>99.257264627896149</v>
      </c>
      <c r="X52" s="30">
        <f t="shared" si="30"/>
        <v>41.801965552253087</v>
      </c>
      <c r="Y52" s="30">
        <f t="shared" si="39"/>
        <v>405869.43399999995</v>
      </c>
      <c r="Z52" s="30">
        <f t="shared" si="39"/>
        <v>145599.30000000002</v>
      </c>
      <c r="AA52" s="30">
        <f t="shared" si="39"/>
        <v>136674.30149999997</v>
      </c>
      <c r="AB52" s="30">
        <f t="shared" si="13"/>
        <v>93.87016386754604</v>
      </c>
      <c r="AC52" s="30">
        <f t="shared" si="14"/>
        <v>33.674450463791267</v>
      </c>
      <c r="AD52" s="30">
        <f t="shared" si="39"/>
        <v>1092892.76</v>
      </c>
      <c r="AE52" s="30">
        <f t="shared" si="39"/>
        <v>455905.12250000006</v>
      </c>
      <c r="AF52" s="30">
        <f t="shared" si="39"/>
        <v>436340.93989999994</v>
      </c>
      <c r="AG52" s="30">
        <f t="shared" si="31"/>
        <v>95.708716214303962</v>
      </c>
      <c r="AH52" s="30">
        <f t="shared" si="32"/>
        <v>39.925320751507215</v>
      </c>
      <c r="AI52" s="30">
        <f t="shared" si="39"/>
        <v>185339.74000000002</v>
      </c>
      <c r="AJ52" s="30">
        <f t="shared" si="39"/>
        <v>98953</v>
      </c>
      <c r="AK52" s="30">
        <f t="shared" si="39"/>
        <v>105868.87700000001</v>
      </c>
      <c r="AL52" s="30">
        <f t="shared" si="15"/>
        <v>106.98905237840188</v>
      </c>
      <c r="AM52" s="30">
        <f t="shared" si="16"/>
        <v>57.121520187737396</v>
      </c>
      <c r="AN52" s="30">
        <f t="shared" si="39"/>
        <v>60700</v>
      </c>
      <c r="AO52" s="30">
        <f t="shared" si="39"/>
        <v>26647</v>
      </c>
      <c r="AP52" s="30">
        <f t="shared" si="39"/>
        <v>24895.15</v>
      </c>
      <c r="AQ52" s="30">
        <f t="shared" si="17"/>
        <v>93.425713964048498</v>
      </c>
      <c r="AR52" s="30">
        <f t="shared" si="18"/>
        <v>41.01342668863262</v>
      </c>
      <c r="AS52" s="30">
        <f t="shared" si="39"/>
        <v>0</v>
      </c>
      <c r="AT52" s="30">
        <f t="shared" si="39"/>
        <v>0</v>
      </c>
      <c r="AU52" s="30">
        <f t="shared" si="39"/>
        <v>0</v>
      </c>
      <c r="AV52" s="30">
        <f t="shared" si="39"/>
        <v>0</v>
      </c>
      <c r="AW52" s="30">
        <f t="shared" si="39"/>
        <v>0</v>
      </c>
      <c r="AX52" s="30">
        <f t="shared" si="39"/>
        <v>0</v>
      </c>
      <c r="AY52" s="30">
        <f t="shared" si="39"/>
        <v>5054186.4000000013</v>
      </c>
      <c r="AZ52" s="30">
        <f t="shared" si="39"/>
        <v>2693735.8</v>
      </c>
      <c r="BA52" s="30">
        <f t="shared" si="39"/>
        <v>2693735.8</v>
      </c>
      <c r="BB52" s="30">
        <f t="shared" si="39"/>
        <v>0</v>
      </c>
      <c r="BC52" s="30">
        <f t="shared" si="39"/>
        <v>0</v>
      </c>
      <c r="BD52" s="30">
        <f t="shared" si="39"/>
        <v>0</v>
      </c>
      <c r="BE52" s="30">
        <f t="shared" si="39"/>
        <v>57635.7</v>
      </c>
      <c r="BF52" s="30">
        <f t="shared" si="39"/>
        <v>30393.764000000003</v>
      </c>
      <c r="BG52" s="30">
        <f t="shared" si="39"/>
        <v>30393.764000000003</v>
      </c>
      <c r="BH52" s="30">
        <f t="shared" si="39"/>
        <v>0</v>
      </c>
      <c r="BI52" s="30">
        <f t="shared" si="39"/>
        <v>0</v>
      </c>
      <c r="BJ52" s="30">
        <f t="shared" si="39"/>
        <v>0</v>
      </c>
      <c r="BK52" s="30">
        <f t="shared" si="39"/>
        <v>0</v>
      </c>
      <c r="BL52" s="30">
        <f t="shared" si="39"/>
        <v>0</v>
      </c>
      <c r="BM52" s="30">
        <f t="shared" si="39"/>
        <v>0</v>
      </c>
      <c r="BN52" s="30">
        <f t="shared" si="39"/>
        <v>233966.68400000001</v>
      </c>
      <c r="BO52" s="30">
        <f t="shared" si="39"/>
        <v>97762.207800000004</v>
      </c>
      <c r="BP52" s="30">
        <f t="shared" ref="BP52:EA52" si="40">SUM(BP10:BP51)</f>
        <v>90204.123500000031</v>
      </c>
      <c r="BQ52" s="30">
        <f t="shared" si="20"/>
        <v>92.268909970341355</v>
      </c>
      <c r="BR52" s="30">
        <f t="shared" si="21"/>
        <v>38.554259930443784</v>
      </c>
      <c r="BS52" s="30">
        <f t="shared" si="40"/>
        <v>157274.58400000003</v>
      </c>
      <c r="BT52" s="30">
        <f t="shared" si="40"/>
        <v>63575.882799999999</v>
      </c>
      <c r="BU52" s="30">
        <f t="shared" si="40"/>
        <v>54392.177499999983</v>
      </c>
      <c r="BV52" s="30">
        <f t="shared" si="40"/>
        <v>30521.599999999999</v>
      </c>
      <c r="BW52" s="30">
        <f t="shared" si="40"/>
        <v>15798.8</v>
      </c>
      <c r="BX52" s="30">
        <f t="shared" si="40"/>
        <v>17055.576000000001</v>
      </c>
      <c r="BY52" s="30">
        <f t="shared" si="40"/>
        <v>3000</v>
      </c>
      <c r="BZ52" s="30">
        <f t="shared" si="40"/>
        <v>1350</v>
      </c>
      <c r="CA52" s="30">
        <f t="shared" si="40"/>
        <v>870</v>
      </c>
      <c r="CB52" s="30">
        <f t="shared" si="40"/>
        <v>43170.5</v>
      </c>
      <c r="CC52" s="30">
        <f t="shared" si="40"/>
        <v>17037.525000000001</v>
      </c>
      <c r="CD52" s="30">
        <f t="shared" si="40"/>
        <v>17886.370000000003</v>
      </c>
      <c r="CE52" s="30">
        <f t="shared" si="40"/>
        <v>0</v>
      </c>
      <c r="CF52" s="30">
        <f t="shared" si="40"/>
        <v>0</v>
      </c>
      <c r="CG52" s="30">
        <f t="shared" si="40"/>
        <v>0</v>
      </c>
      <c r="CH52" s="30">
        <f t="shared" si="40"/>
        <v>21768.05</v>
      </c>
      <c r="CI52" s="30">
        <f t="shared" si="40"/>
        <v>9760.7250000000004</v>
      </c>
      <c r="CJ52" s="30">
        <f t="shared" si="40"/>
        <v>9049.9804000000004</v>
      </c>
      <c r="CK52" s="30">
        <f t="shared" si="40"/>
        <v>16320</v>
      </c>
      <c r="CL52" s="30">
        <f t="shared" si="40"/>
        <v>7208</v>
      </c>
      <c r="CM52" s="30">
        <f t="shared" si="40"/>
        <v>2984.5859999999998</v>
      </c>
      <c r="CN52" s="30">
        <f t="shared" si="40"/>
        <v>1260599.3999999999</v>
      </c>
      <c r="CO52" s="30">
        <f t="shared" si="40"/>
        <v>567269.73</v>
      </c>
      <c r="CP52" s="30">
        <f t="shared" si="40"/>
        <v>335608.74749999988</v>
      </c>
      <c r="CQ52" s="30">
        <f t="shared" si="40"/>
        <v>561625.69999999995</v>
      </c>
      <c r="CR52" s="30">
        <f t="shared" si="40"/>
        <v>261834.1</v>
      </c>
      <c r="CS52" s="30">
        <f t="shared" si="40"/>
        <v>203973.37649999998</v>
      </c>
      <c r="CT52" s="30">
        <f t="shared" si="40"/>
        <v>168591.84</v>
      </c>
      <c r="CU52" s="30">
        <f t="shared" si="40"/>
        <v>85950</v>
      </c>
      <c r="CV52" s="30">
        <f t="shared" si="40"/>
        <v>81674.621000000014</v>
      </c>
      <c r="CW52" s="30">
        <f t="shared" si="40"/>
        <v>13750</v>
      </c>
      <c r="CX52" s="30">
        <f t="shared" si="40"/>
        <v>6187.5</v>
      </c>
      <c r="CY52" s="30">
        <f t="shared" si="40"/>
        <v>13444.482</v>
      </c>
      <c r="CZ52" s="30">
        <f t="shared" si="40"/>
        <v>200</v>
      </c>
      <c r="DA52" s="30">
        <f t="shared" si="40"/>
        <v>90.000000000000014</v>
      </c>
      <c r="DB52" s="30">
        <f t="shared" si="40"/>
        <v>0</v>
      </c>
      <c r="DC52" s="30">
        <f t="shared" si="40"/>
        <v>178504.67600000004</v>
      </c>
      <c r="DD52" s="30">
        <f t="shared" si="40"/>
        <v>80327.104200000016</v>
      </c>
      <c r="DE52" s="30">
        <f t="shared" si="40"/>
        <v>55869.310199999993</v>
      </c>
      <c r="DF52" s="30">
        <f t="shared" si="40"/>
        <v>0</v>
      </c>
      <c r="DG52" s="30">
        <f t="shared" si="40"/>
        <v>9331029.7750000004</v>
      </c>
      <c r="DH52" s="30">
        <f t="shared" si="40"/>
        <v>4550351.8484999985</v>
      </c>
      <c r="DI52" s="30">
        <f t="shared" si="40"/>
        <v>4259490.8251</v>
      </c>
      <c r="DJ52" s="30">
        <f t="shared" si="40"/>
        <v>0</v>
      </c>
      <c r="DK52" s="30">
        <f t="shared" si="40"/>
        <v>0</v>
      </c>
      <c r="DL52" s="30">
        <f t="shared" si="40"/>
        <v>0</v>
      </c>
      <c r="DM52" s="30">
        <f t="shared" si="40"/>
        <v>74331.600000000006</v>
      </c>
      <c r="DN52" s="30">
        <f t="shared" si="40"/>
        <v>33449.22</v>
      </c>
      <c r="DO52" s="30">
        <f t="shared" si="40"/>
        <v>0</v>
      </c>
      <c r="DP52" s="30">
        <f t="shared" si="40"/>
        <v>0</v>
      </c>
      <c r="DQ52" s="30">
        <f t="shared" si="40"/>
        <v>0</v>
      </c>
      <c r="DR52" s="30">
        <f t="shared" si="40"/>
        <v>0</v>
      </c>
      <c r="DS52" s="30">
        <f t="shared" si="40"/>
        <v>7699.6</v>
      </c>
      <c r="DT52" s="30">
        <f t="shared" si="40"/>
        <v>3464.82</v>
      </c>
      <c r="DU52" s="30">
        <f t="shared" si="40"/>
        <v>7878.0150000000003</v>
      </c>
      <c r="DV52" s="30">
        <f t="shared" si="40"/>
        <v>0</v>
      </c>
      <c r="DW52" s="30">
        <f t="shared" si="40"/>
        <v>38047.5</v>
      </c>
      <c r="DX52" s="30">
        <f t="shared" si="40"/>
        <v>0</v>
      </c>
      <c r="DY52" s="30">
        <f t="shared" si="40"/>
        <v>99970</v>
      </c>
      <c r="DZ52" s="30">
        <f t="shared" si="40"/>
        <v>49335</v>
      </c>
      <c r="EA52" s="30">
        <f t="shared" si="40"/>
        <v>4420</v>
      </c>
      <c r="EB52" s="30">
        <f t="shared" ref="EB52:EE52" si="41">SUM(EB10:EB51)</f>
        <v>0</v>
      </c>
      <c r="EC52" s="30">
        <f t="shared" si="41"/>
        <v>182001.2</v>
      </c>
      <c r="ED52" s="30">
        <f t="shared" si="41"/>
        <v>124296.54000000001</v>
      </c>
      <c r="EE52" s="30">
        <f t="shared" si="41"/>
        <v>12298.014999999999</v>
      </c>
    </row>
    <row r="53" spans="1:143" x14ac:dyDescent="0.25">
      <c r="E53" s="18"/>
      <c r="F53" s="19"/>
      <c r="AY53" s="20"/>
    </row>
    <row r="54" spans="1:143" s="20" customFormat="1" x14ac:dyDescent="0.25">
      <c r="B54" s="21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22"/>
    </row>
    <row r="55" spans="1:143" x14ac:dyDescent="0.25"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22"/>
    </row>
  </sheetData>
  <protectedRanges>
    <protectedRange sqref="U10:W51 W52" name="Range4_5_1_2_1_1_1_1_1_1_1_1_1"/>
    <protectedRange sqref="AA10:AB51 AB52" name="Range4_1_1_1_2_1_1_1_1_1_1_1_1_1"/>
    <protectedRange sqref="AF10:AG51 AG52" name="Range4_2_1_1_2_1_1_1_1_1_1_1_1_1"/>
    <protectedRange sqref="AK10:AL51 AL52" name="Range4_3_1_1_2_1_1_1_1_1_1_1_1_1"/>
    <protectedRange sqref="AP10:AQ51 AQ52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1"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U7:CV7"/>
    <mergeCell ref="DQ7:DR7"/>
    <mergeCell ref="DT7:DU7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O6:S6"/>
    <mergeCell ref="T6:X6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BI7:BJ7"/>
    <mergeCell ref="BN7:BN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C1:P1"/>
    <mergeCell ref="EB4:EB8"/>
    <mergeCell ref="DF4:DF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</mergeCells>
  <phoneticPr fontId="0" type="noConversion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https://mul2-mta.gov.am/tasks/92120/oneclick/ce296e30f48c52d55c7521d7f6c960f426f65542afe74ab5b3730d32807626e3.xlsx?token=af8fc48125713c226ca494782952134e</cp:keywords>
  <cp:lastModifiedBy>Siranush Badishyan</cp:lastModifiedBy>
  <cp:lastPrinted>2019-12-26T05:39:23Z</cp:lastPrinted>
  <dcterms:created xsi:type="dcterms:W3CDTF">2002-03-15T09:46:46Z</dcterms:created>
  <dcterms:modified xsi:type="dcterms:W3CDTF">2020-07-06T12:16:11Z</dcterms:modified>
</cp:coreProperties>
</file>